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山崎幸代\Downloads\"/>
    </mc:Choice>
  </mc:AlternateContent>
  <xr:revisionPtr revIDLastSave="0" documentId="13_ncr:1_{A22F0C6B-FA4C-40E0-9D0F-747F8D0AE713}" xr6:coauthVersionLast="47" xr6:coauthVersionMax="47" xr10:uidLastSave="{00000000-0000-0000-0000-000000000000}"/>
  <bookViews>
    <workbookView xWindow="4275" yWindow="480" windowWidth="15375" windowHeight="10830" xr2:uid="{00000000-000D-0000-FFFF-FFFF00000000}"/>
  </bookViews>
  <sheets>
    <sheet name="参加者合計（）" sheetId="2" r:id="rId1"/>
    <sheet name="男子ﾀﾞﾌﾞﾙｽ " sheetId="13" r:id="rId2"/>
    <sheet name="女子ﾀﾞﾌﾞﾙｽ" sheetId="16" r:id="rId3"/>
    <sheet name="男子ｼﾝｸﾞﾙｽ" sheetId="18" r:id="rId4"/>
    <sheet name="女子ｼﾝｸﾞﾙｽ" sheetId="20" r:id="rId5"/>
    <sheet name="Sheet1" sheetId="17" r:id="rId6"/>
  </sheets>
  <definedNames>
    <definedName name="_xlnm.Print_Area" localSheetId="0">'参加者合計（）'!$A$1:$N$19</definedName>
  </definedNames>
  <calcPr calcId="191029"/>
</workbook>
</file>

<file path=xl/calcChain.xml><?xml version="1.0" encoding="utf-8"?>
<calcChain xmlns="http://schemas.openxmlformats.org/spreadsheetml/2006/main">
  <c r="E35" i="16" l="1"/>
  <c r="E55" i="16"/>
  <c r="E55" i="13"/>
  <c r="E35" i="13"/>
  <c r="G17" i="20"/>
  <c r="G39" i="20"/>
  <c r="E39" i="20"/>
  <c r="G38" i="20"/>
  <c r="E38" i="20"/>
  <c r="G37" i="20"/>
  <c r="E37" i="20"/>
  <c r="G36" i="20"/>
  <c r="E36" i="20"/>
  <c r="G35" i="20"/>
  <c r="E35" i="20"/>
  <c r="G34" i="20"/>
  <c r="E34" i="20"/>
  <c r="G33" i="20"/>
  <c r="E33" i="20"/>
  <c r="G32" i="20"/>
  <c r="E32" i="20"/>
  <c r="G31" i="20"/>
  <c r="E31" i="20"/>
  <c r="G30" i="20"/>
  <c r="E30" i="20"/>
  <c r="G29" i="20"/>
  <c r="E29" i="20"/>
  <c r="G28" i="20"/>
  <c r="E28" i="20"/>
  <c r="G27" i="20"/>
  <c r="E27" i="20"/>
  <c r="G39" i="18"/>
  <c r="E39" i="18"/>
  <c r="G38" i="18"/>
  <c r="E38" i="18"/>
  <c r="G37" i="18"/>
  <c r="E37" i="18"/>
  <c r="G36" i="18"/>
  <c r="E36" i="18"/>
  <c r="G35" i="18"/>
  <c r="E35" i="18"/>
  <c r="G34" i="18"/>
  <c r="E34" i="18"/>
  <c r="G33" i="18"/>
  <c r="E33" i="18"/>
  <c r="G32" i="18"/>
  <c r="E32" i="18"/>
  <c r="G31" i="18"/>
  <c r="E31" i="18"/>
  <c r="G30" i="18"/>
  <c r="E30" i="18"/>
  <c r="G29" i="18"/>
  <c r="E29" i="18"/>
  <c r="G28" i="18"/>
  <c r="E28" i="18"/>
  <c r="G27" i="18"/>
  <c r="E27" i="18"/>
  <c r="G63" i="16"/>
  <c r="E63" i="16"/>
  <c r="G62" i="16"/>
  <c r="E62" i="16"/>
  <c r="G61" i="16"/>
  <c r="E61" i="16"/>
  <c r="G60" i="16"/>
  <c r="E60" i="16"/>
  <c r="G59" i="16"/>
  <c r="E59" i="16"/>
  <c r="G58" i="16"/>
  <c r="E58" i="16"/>
  <c r="G57" i="16"/>
  <c r="E57" i="16"/>
  <c r="G56" i="16"/>
  <c r="E56" i="16"/>
  <c r="G55" i="16"/>
  <c r="G54" i="16"/>
  <c r="E54" i="16"/>
  <c r="G53" i="16"/>
  <c r="E53" i="16"/>
  <c r="G52" i="16"/>
  <c r="E52" i="16"/>
  <c r="G51" i="16"/>
  <c r="E51" i="16"/>
  <c r="G50" i="16"/>
  <c r="E50" i="16"/>
  <c r="G49" i="16"/>
  <c r="E49" i="16"/>
  <c r="G48" i="16"/>
  <c r="E48" i="16"/>
  <c r="G47" i="16"/>
  <c r="E47" i="16"/>
  <c r="G46" i="16"/>
  <c r="E46" i="16"/>
  <c r="G45" i="16"/>
  <c r="E45" i="16"/>
  <c r="G44" i="16"/>
  <c r="E44" i="16"/>
  <c r="G43" i="16"/>
  <c r="E43" i="16"/>
  <c r="G42" i="16"/>
  <c r="E42" i="16"/>
  <c r="G41" i="16"/>
  <c r="E41" i="16"/>
  <c r="G40" i="16"/>
  <c r="E40" i="16"/>
  <c r="G39" i="16"/>
  <c r="E39" i="16"/>
  <c r="G38" i="16"/>
  <c r="E38" i="16"/>
  <c r="O24" i="2"/>
  <c r="N24" i="2"/>
  <c r="M24" i="2"/>
  <c r="L24" i="2"/>
  <c r="K24" i="2"/>
  <c r="J24" i="2"/>
  <c r="I24" i="2"/>
  <c r="H24" i="2"/>
  <c r="G24" i="2"/>
  <c r="F24" i="2"/>
  <c r="E24" i="2"/>
  <c r="D24" i="2"/>
  <c r="R24" i="2" s="1"/>
  <c r="O19" i="2"/>
  <c r="N19" i="2"/>
  <c r="M19" i="2"/>
  <c r="L19" i="2"/>
  <c r="K19" i="2"/>
  <c r="J19" i="2"/>
  <c r="I19" i="2"/>
  <c r="H19" i="2"/>
  <c r="G19" i="2"/>
  <c r="F19" i="2"/>
  <c r="E19" i="2"/>
  <c r="D19" i="2"/>
  <c r="R19" i="2" s="1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26" i="20"/>
  <c r="G25" i="20"/>
  <c r="G24" i="20"/>
  <c r="G23" i="20"/>
  <c r="G22" i="20"/>
  <c r="G21" i="20"/>
  <c r="G20" i="20"/>
  <c r="G19" i="20"/>
  <c r="G18" i="20"/>
  <c r="F3" i="20"/>
  <c r="G16" i="20" s="1"/>
  <c r="G26" i="18"/>
  <c r="G25" i="18"/>
  <c r="G24" i="18"/>
  <c r="G23" i="18"/>
  <c r="G22" i="18"/>
  <c r="G21" i="18"/>
  <c r="G20" i="18"/>
  <c r="G19" i="18"/>
  <c r="G18" i="18"/>
  <c r="G17" i="18"/>
  <c r="F3" i="18"/>
  <c r="G16" i="18" s="1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F3" i="16"/>
  <c r="G17" i="16" s="1"/>
  <c r="B3" i="18"/>
  <c r="E16" i="18" s="1"/>
  <c r="B3" i="20"/>
  <c r="E16" i="20" s="1"/>
  <c r="B3" i="16"/>
  <c r="E17" i="16" s="1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F3" i="13"/>
  <c r="G17" i="13" s="1"/>
  <c r="B3" i="13"/>
  <c r="E17" i="13" s="1"/>
  <c r="E27" i="16"/>
  <c r="E26" i="16"/>
  <c r="E27" i="13"/>
  <c r="E21" i="20"/>
  <c r="E21" i="18"/>
  <c r="E26" i="20"/>
  <c r="E25" i="20"/>
  <c r="E24" i="20"/>
  <c r="E23" i="20"/>
  <c r="E22" i="20"/>
  <c r="E20" i="20"/>
  <c r="E19" i="20"/>
  <c r="E18" i="20"/>
  <c r="E17" i="20"/>
  <c r="H5" i="20"/>
  <c r="B5" i="20"/>
  <c r="E26" i="18"/>
  <c r="E25" i="18"/>
  <c r="E24" i="18"/>
  <c r="E23" i="18"/>
  <c r="E22" i="18"/>
  <c r="E20" i="18"/>
  <c r="E19" i="18"/>
  <c r="E18" i="18"/>
  <c r="E17" i="18"/>
  <c r="H5" i="18"/>
  <c r="B5" i="18"/>
  <c r="B24" i="2"/>
  <c r="B19" i="2"/>
  <c r="B22" i="2"/>
  <c r="B17" i="2"/>
  <c r="E37" i="16"/>
  <c r="E36" i="16"/>
  <c r="E34" i="16"/>
  <c r="E33" i="16"/>
  <c r="E32" i="16"/>
  <c r="E31" i="16"/>
  <c r="E30" i="16"/>
  <c r="E29" i="16"/>
  <c r="E28" i="16"/>
  <c r="E25" i="16"/>
  <c r="E24" i="16"/>
  <c r="E23" i="16"/>
  <c r="E22" i="16"/>
  <c r="E21" i="16"/>
  <c r="E20" i="16"/>
  <c r="E19" i="16"/>
  <c r="E18" i="16"/>
  <c r="B5" i="16"/>
  <c r="E34" i="13"/>
  <c r="E30" i="13"/>
  <c r="H5" i="13"/>
  <c r="B5" i="13"/>
  <c r="H5" i="16"/>
  <c r="E20" i="13"/>
  <c r="E24" i="13"/>
  <c r="P24" i="2" l="1"/>
  <c r="G16" i="13"/>
  <c r="G16" i="16"/>
  <c r="E40" i="13"/>
  <c r="E44" i="13"/>
  <c r="E61" i="13"/>
  <c r="E19" i="13"/>
  <c r="E31" i="13"/>
  <c r="E47" i="13"/>
  <c r="E51" i="13"/>
  <c r="E28" i="13"/>
  <c r="E37" i="13"/>
  <c r="E39" i="13"/>
  <c r="E41" i="13"/>
  <c r="E43" i="13"/>
  <c r="E56" i="13"/>
  <c r="E58" i="13"/>
  <c r="E60" i="13"/>
  <c r="E62" i="13"/>
  <c r="E45" i="13"/>
  <c r="E38" i="13"/>
  <c r="E42" i="13"/>
  <c r="E57" i="13"/>
  <c r="E59" i="13"/>
  <c r="E63" i="13"/>
  <c r="E23" i="13"/>
  <c r="E16" i="16"/>
  <c r="E36" i="13"/>
  <c r="E49" i="13"/>
  <c r="E53" i="13"/>
  <c r="E22" i="13"/>
  <c r="E32" i="13"/>
  <c r="E25" i="13"/>
  <c r="E21" i="13"/>
  <c r="E29" i="13"/>
  <c r="E33" i="13"/>
  <c r="E26" i="13"/>
  <c r="E18" i="13"/>
  <c r="E46" i="13"/>
  <c r="E48" i="13"/>
  <c r="E50" i="13"/>
  <c r="E52" i="13"/>
  <c r="E54" i="13"/>
  <c r="P19" i="2"/>
  <c r="E16" i="13"/>
  <c r="T19" i="2"/>
</calcChain>
</file>

<file path=xl/sharedStrings.xml><?xml version="1.0" encoding="utf-8"?>
<sst xmlns="http://schemas.openxmlformats.org/spreadsheetml/2006/main" count="218" uniqueCount="130">
  <si>
    <t>名前</t>
    <rPh sb="0" eb="2">
      <t>ナマエ</t>
    </rPh>
    <phoneticPr fontId="1"/>
  </si>
  <si>
    <t>ふりがな</t>
    <phoneticPr fontId="1"/>
  </si>
  <si>
    <t>学年</t>
    <rPh sb="0" eb="2">
      <t>ガクネン</t>
    </rPh>
    <phoneticPr fontId="1"/>
  </si>
  <si>
    <t>主な大会成績</t>
    <rPh sb="0" eb="1">
      <t>オモ</t>
    </rPh>
    <rPh sb="2" eb="4">
      <t>タイカイ</t>
    </rPh>
    <rPh sb="4" eb="6">
      <t>セイセキ</t>
    </rPh>
    <phoneticPr fontId="1"/>
  </si>
  <si>
    <t>チーム名</t>
    <rPh sb="3" eb="4">
      <t>メイ</t>
    </rPh>
    <phoneticPr fontId="1"/>
  </si>
  <si>
    <t>連絡先℡</t>
    <rPh sb="0" eb="3">
      <t>レンラクサキ</t>
    </rPh>
    <phoneticPr fontId="1"/>
  </si>
  <si>
    <t>例</t>
    <rPh sb="0" eb="1">
      <t>レイ</t>
    </rPh>
    <phoneticPr fontId="1"/>
  </si>
  <si>
    <t>備考</t>
    <rPh sb="0" eb="2">
      <t>ビコウ</t>
    </rPh>
    <phoneticPr fontId="1"/>
  </si>
  <si>
    <t>チーム内のランキング順にて記入ください。</t>
    <rPh sb="3" eb="4">
      <t>ナイ</t>
    </rPh>
    <rPh sb="10" eb="11">
      <t>ジュン</t>
    </rPh>
    <rPh sb="13" eb="15">
      <t>キニュウ</t>
    </rPh>
    <phoneticPr fontId="1"/>
  </si>
  <si>
    <t>申込責任者</t>
    <rPh sb="0" eb="2">
      <t>モウシコ</t>
    </rPh>
    <rPh sb="2" eb="5">
      <t>セキニンシャ</t>
    </rPh>
    <phoneticPr fontId="1"/>
  </si>
  <si>
    <t>申込責任者</t>
    <rPh sb="0" eb="2">
      <t>モウシコミ</t>
    </rPh>
    <rPh sb="2" eb="5">
      <t>セキニンシャ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</si>
  <si>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</si>
  <si>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</si>
  <si>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</si>
  <si>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</si>
  <si>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チーム名</t>
    <rPh sb="3" eb="4">
      <t>メイ</t>
    </rPh>
    <phoneticPr fontId="1"/>
  </si>
  <si>
    <t>第30回金沢市ばどっこ大会参加申込書</t>
    <rPh sb="0" eb="1">
      <t>ダイ</t>
    </rPh>
    <rPh sb="3" eb="4">
      <t>カイ</t>
    </rPh>
    <rPh sb="4" eb="7">
      <t>カナザワシ</t>
    </rPh>
    <rPh sb="11" eb="13">
      <t>タイカイ</t>
    </rPh>
    <rPh sb="13" eb="15">
      <t>サンカ</t>
    </rPh>
    <rPh sb="15" eb="18">
      <t>モウシコミショ</t>
    </rPh>
    <phoneticPr fontId="1"/>
  </si>
  <si>
    <t>種目</t>
    <rPh sb="0" eb="2">
      <t>シュモク</t>
    </rPh>
    <phoneticPr fontId="1"/>
  </si>
  <si>
    <t>チーム名</t>
    <rPh sb="3" eb="4">
      <t>メイ</t>
    </rPh>
    <phoneticPr fontId="1"/>
  </si>
  <si>
    <t>メールアドレス</t>
    <phoneticPr fontId="1"/>
  </si>
  <si>
    <t>4MD</t>
  </si>
  <si>
    <t>※大会成績は必ずご入力ください！（昨年度のものでＯＫ。組み合わせ資料として使用致します）</t>
    <rPh sb="1" eb="3">
      <t>タイカイ</t>
    </rPh>
    <rPh sb="3" eb="5">
      <t>セイセキ</t>
    </rPh>
    <rPh sb="6" eb="7">
      <t>カナラ</t>
    </rPh>
    <rPh sb="9" eb="11">
      <t>ニュウリョク</t>
    </rPh>
    <rPh sb="17" eb="19">
      <t>サクネン</t>
    </rPh>
    <rPh sb="19" eb="20">
      <t>ド</t>
    </rPh>
    <rPh sb="27" eb="28">
      <t>ク</t>
    </rPh>
    <rPh sb="29" eb="30">
      <t>ア</t>
    </rPh>
    <rPh sb="32" eb="34">
      <t>シリョウ</t>
    </rPh>
    <rPh sb="37" eb="39">
      <t>シヨウ</t>
    </rPh>
    <rPh sb="39" eb="40">
      <t>イタ</t>
    </rPh>
    <phoneticPr fontId="1"/>
  </si>
  <si>
    <t>5WD</t>
  </si>
  <si>
    <t>（人）</t>
    <rPh sb="1" eb="2">
      <t>ヒト</t>
    </rPh>
    <phoneticPr fontId="1"/>
  </si>
  <si>
    <t>振込者名</t>
    <rPh sb="0" eb="2">
      <t>フリコミ</t>
    </rPh>
    <rPh sb="2" eb="3">
      <t>シャ</t>
    </rPh>
    <rPh sb="3" eb="4">
      <t>メイ</t>
    </rPh>
    <phoneticPr fontId="1"/>
  </si>
  <si>
    <t>↓タブから選択</t>
    <rPh sb="5" eb="7">
      <t>センタク</t>
    </rPh>
    <phoneticPr fontId="1"/>
  </si>
  <si>
    <t>ダブルス</t>
    <phoneticPr fontId="1"/>
  </si>
  <si>
    <t>シングルス</t>
    <phoneticPr fontId="1"/>
  </si>
  <si>
    <t>中1</t>
  </si>
  <si>
    <t>中1</t>
    <rPh sb="0" eb="1">
      <t>チュウ</t>
    </rPh>
    <phoneticPr fontId="1"/>
  </si>
  <si>
    <t>中2.3</t>
    <rPh sb="0" eb="1">
      <t>チュウ</t>
    </rPh>
    <phoneticPr fontId="1"/>
  </si>
  <si>
    <t>※⇑参加申込数-最大10ペア（20人）まで。男女別</t>
    <rPh sb="2" eb="4">
      <t>サンカ</t>
    </rPh>
    <rPh sb="4" eb="6">
      <t>モウシコミ</t>
    </rPh>
    <rPh sb="6" eb="7">
      <t>スウ</t>
    </rPh>
    <rPh sb="8" eb="10">
      <t>サイダイ</t>
    </rPh>
    <rPh sb="17" eb="18">
      <t>ヒト</t>
    </rPh>
    <rPh sb="22" eb="24">
      <t>ダンジョ</t>
    </rPh>
    <rPh sb="24" eb="25">
      <t>ベツ</t>
    </rPh>
    <phoneticPr fontId="1"/>
  </si>
  <si>
    <t>ダブルス合計</t>
    <rPh sb="4" eb="6">
      <t>ゴウケイ</t>
    </rPh>
    <phoneticPr fontId="1"/>
  </si>
  <si>
    <t>シングルス合計</t>
    <rPh sb="5" eb="7">
      <t>ゴウケイ</t>
    </rPh>
    <phoneticPr fontId="1"/>
  </si>
  <si>
    <t>男子ダブルス</t>
    <phoneticPr fontId="1"/>
  </si>
  <si>
    <t>小4</t>
  </si>
  <si>
    <t>小3</t>
  </si>
  <si>
    <t>女子ダブルス</t>
    <rPh sb="0" eb="1">
      <t>ジョ</t>
    </rPh>
    <phoneticPr fontId="1"/>
  </si>
  <si>
    <t>小5</t>
  </si>
  <si>
    <t>男子シングルス</t>
    <phoneticPr fontId="1"/>
  </si>
  <si>
    <t>女子シングルス</t>
    <rPh sb="0" eb="1">
      <t>ジョ</t>
    </rPh>
    <phoneticPr fontId="1"/>
  </si>
  <si>
    <t>1BS</t>
  </si>
  <si>
    <t>昨年度ABCｼﾝｸﾞﾙ県代表</t>
    <rPh sb="0" eb="1">
      <t>サク</t>
    </rPh>
    <phoneticPr fontId="1"/>
  </si>
  <si>
    <t>（ﾍﾟｱ）</t>
    <phoneticPr fontId="1"/>
  </si>
  <si>
    <t>1GS</t>
  </si>
  <si>
    <t>小計</t>
    <rPh sb="0" eb="2">
      <t>ショウケイ</t>
    </rPh>
    <phoneticPr fontId="1"/>
  </si>
  <si>
    <t>（メール確認していなかった為の連絡漏れについては、責任を一切負いません。</t>
    <rPh sb="4" eb="6">
      <t>カクニン</t>
    </rPh>
    <rPh sb="13" eb="14">
      <t>タメ</t>
    </rPh>
    <rPh sb="15" eb="18">
      <t>レンラクモ</t>
    </rPh>
    <rPh sb="25" eb="27">
      <t>セキニン</t>
    </rPh>
    <rPh sb="28" eb="30">
      <t>イッサイ</t>
    </rPh>
    <rPh sb="30" eb="31">
      <t>オ</t>
    </rPh>
    <phoneticPr fontId="1"/>
  </si>
  <si>
    <r>
      <t>※大会の諸連絡用なので、いつも</t>
    </r>
    <r>
      <rPr>
        <b/>
        <u/>
        <sz val="11"/>
        <color theme="1"/>
        <rFont val="ＭＳ Ｐゴシック"/>
        <family val="3"/>
        <charset val="128"/>
        <scheme val="minor"/>
      </rPr>
      <t>チェックするアドレス</t>
    </r>
    <r>
      <rPr>
        <sz val="11"/>
        <color theme="1"/>
        <rFont val="ＭＳ Ｐゴシック"/>
        <family val="2"/>
        <charset val="128"/>
        <scheme val="minor"/>
      </rPr>
      <t>にしてください。</t>
    </r>
    <rPh sb="1" eb="3">
      <t>タイカイ</t>
    </rPh>
    <rPh sb="4" eb="7">
      <t>ショレンラク</t>
    </rPh>
    <rPh sb="7" eb="8">
      <t>ヨウ</t>
    </rPh>
    <phoneticPr fontId="1"/>
  </si>
  <si>
    <r>
      <t>※添付ファイルもあるので、</t>
    </r>
    <r>
      <rPr>
        <u/>
        <sz val="11"/>
        <color theme="1"/>
        <rFont val="ＭＳ Ｐゴシック"/>
        <family val="3"/>
        <charset val="128"/>
        <scheme val="minor"/>
      </rPr>
      <t>携帯メールはお控えください</t>
    </r>
    <r>
      <rPr>
        <sz val="11"/>
        <color theme="1"/>
        <rFont val="ＭＳ Ｐゴシック"/>
        <family val="2"/>
        <charset val="128"/>
        <scheme val="minor"/>
      </rPr>
      <t>。</t>
    </r>
    <rPh sb="1" eb="3">
      <t>テンプ</t>
    </rPh>
    <rPh sb="13" eb="15">
      <t>ケイタイ</t>
    </rPh>
    <rPh sb="20" eb="21">
      <t>ヒカ</t>
    </rPh>
    <phoneticPr fontId="1"/>
  </si>
  <si>
    <r>
      <t>※</t>
    </r>
    <r>
      <rPr>
        <b/>
        <sz val="11"/>
        <color theme="1"/>
        <rFont val="ＭＳ Ｐゴシック"/>
        <family val="3"/>
        <charset val="128"/>
        <scheme val="minor"/>
      </rPr>
      <t>「</t>
    </r>
    <r>
      <rPr>
        <b/>
        <u/>
        <sz val="11"/>
        <color rgb="FFFF0000"/>
        <rFont val="ＭＳ Ｐゴシック"/>
        <family val="3"/>
        <charset val="128"/>
        <scheme val="minor"/>
      </rPr>
      <t>チーム名」でのお振込み</t>
    </r>
    <r>
      <rPr>
        <sz val="11"/>
        <color theme="1"/>
        <rFont val="ＭＳ Ｐゴシック"/>
        <family val="2"/>
        <charset val="128"/>
        <scheme val="minor"/>
      </rPr>
      <t>をお願い致します。</t>
    </r>
    <rPh sb="5" eb="6">
      <t>メイ</t>
    </rPh>
    <rPh sb="10" eb="12">
      <t>フリコ</t>
    </rPh>
    <rPh sb="15" eb="16">
      <t>ネガ</t>
    </rPh>
    <rPh sb="17" eb="18">
      <t>イタ</t>
    </rPh>
    <phoneticPr fontId="1"/>
  </si>
  <si>
    <r>
      <t>名前・ふりがなの欄は左寄せ、姓と名の間に</t>
    </r>
    <r>
      <rPr>
        <b/>
        <u/>
        <sz val="11"/>
        <color rgb="FFFF0000"/>
        <rFont val="ＭＳ Ｐゴシック"/>
        <family val="3"/>
        <charset val="128"/>
        <scheme val="minor"/>
      </rPr>
      <t>スペース</t>
    </r>
    <r>
      <rPr>
        <sz val="11"/>
        <color theme="1"/>
        <rFont val="ＭＳ Ｐゴシック"/>
        <family val="2"/>
        <charset val="128"/>
        <scheme val="minor"/>
      </rPr>
      <t>を入れてください。</t>
    </r>
    <rPh sb="0" eb="2">
      <t>ナマエ</t>
    </rPh>
    <rPh sb="8" eb="9">
      <t>ラン</t>
    </rPh>
    <rPh sb="10" eb="11">
      <t>ヒダリ</t>
    </rPh>
    <rPh sb="11" eb="12">
      <t>ヨ</t>
    </rPh>
    <rPh sb="14" eb="15">
      <t>セイ</t>
    </rPh>
    <rPh sb="16" eb="17">
      <t>ナ</t>
    </rPh>
    <rPh sb="18" eb="19">
      <t>アイダ</t>
    </rPh>
    <rPh sb="25" eb="26">
      <t>イ</t>
    </rPh>
    <phoneticPr fontId="1"/>
  </si>
  <si>
    <r>
      <t>名前・ふりがなの欄は左寄せ、姓と名の間に</t>
    </r>
    <r>
      <rPr>
        <b/>
        <sz val="11"/>
        <color rgb="FFFF0000"/>
        <rFont val="ＭＳ Ｐゴシック"/>
        <family val="3"/>
        <charset val="128"/>
        <scheme val="minor"/>
      </rPr>
      <t>スペース</t>
    </r>
    <r>
      <rPr>
        <sz val="11"/>
        <color theme="1"/>
        <rFont val="ＭＳ Ｐゴシック"/>
        <family val="2"/>
        <charset val="128"/>
        <scheme val="minor"/>
      </rPr>
      <t>を入れてください。</t>
    </r>
    <rPh sb="0" eb="2">
      <t>ナマエ</t>
    </rPh>
    <rPh sb="8" eb="9">
      <t>ラン</t>
    </rPh>
    <rPh sb="10" eb="11">
      <t>ヒダリ</t>
    </rPh>
    <rPh sb="11" eb="12">
      <t>ヨ</t>
    </rPh>
    <rPh sb="14" eb="15">
      <t>セイ</t>
    </rPh>
    <rPh sb="16" eb="17">
      <t>ナ</t>
    </rPh>
    <rPh sb="18" eb="19">
      <t>アイダ</t>
    </rPh>
    <rPh sb="25" eb="26">
      <t>イ</t>
    </rPh>
    <phoneticPr fontId="1"/>
  </si>
  <si>
    <t>　　（入金は後日）</t>
    <rPh sb="3" eb="5">
      <t>ニュウキン</t>
    </rPh>
    <rPh sb="6" eb="8">
      <t>ゴジツ</t>
    </rPh>
    <phoneticPr fontId="1"/>
  </si>
  <si>
    <t>振込金額合計</t>
    <rPh sb="0" eb="4">
      <t>フリコミキンガク</t>
    </rPh>
    <rPh sb="4" eb="6">
      <t>ゴウケイ</t>
    </rPh>
    <phoneticPr fontId="1"/>
  </si>
  <si>
    <t>都道府県</t>
    <rPh sb="0" eb="4">
      <t>トドウフケン</t>
    </rPh>
    <phoneticPr fontId="1"/>
  </si>
  <si>
    <t>1.2年</t>
    <rPh sb="3" eb="4">
      <t>ネン</t>
    </rPh>
    <phoneticPr fontId="1"/>
  </si>
  <si>
    <t>3.4年</t>
    <rPh sb="3" eb="4">
      <t>ネン</t>
    </rPh>
    <phoneticPr fontId="1"/>
  </si>
  <si>
    <t>種目-2MD→小1.2、4MD→小3.4、5MD→小5、6MD→小6、1MD→中1、23MD→中2.3</t>
    <rPh sb="0" eb="2">
      <t>シュモク</t>
    </rPh>
    <rPh sb="7" eb="8">
      <t>ショウ</t>
    </rPh>
    <rPh sb="16" eb="17">
      <t>ショウ</t>
    </rPh>
    <rPh sb="25" eb="26">
      <t>ショウ</t>
    </rPh>
    <rPh sb="32" eb="33">
      <t>ショウ</t>
    </rPh>
    <rPh sb="39" eb="40">
      <t>チュウ</t>
    </rPh>
    <rPh sb="47" eb="48">
      <t>チュウ</t>
    </rPh>
    <phoneticPr fontId="1"/>
  </si>
  <si>
    <t>種目-2WD→小1.2、4WD→小3.4、5WD→小5、6WD→小6、1WD→中1、23WD→中2.3</t>
    <rPh sb="0" eb="2">
      <t>シュモク</t>
    </rPh>
    <rPh sb="7" eb="8">
      <t>ショウ</t>
    </rPh>
    <rPh sb="16" eb="17">
      <t>ショウ</t>
    </rPh>
    <rPh sb="25" eb="26">
      <t>ショウ</t>
    </rPh>
    <rPh sb="32" eb="33">
      <t>ショウ</t>
    </rPh>
    <rPh sb="39" eb="40">
      <t>チュウ</t>
    </rPh>
    <rPh sb="47" eb="48">
      <t>チュウ</t>
    </rPh>
    <phoneticPr fontId="1"/>
  </si>
  <si>
    <t>種目-2BS→小1.2、4BS→小3.4、5BS→小5、6BS→小6、1BS→中1、23BS→中2.3</t>
    <rPh sb="0" eb="2">
      <t>シュモク</t>
    </rPh>
    <rPh sb="7" eb="8">
      <t>ショウ</t>
    </rPh>
    <rPh sb="16" eb="17">
      <t>ショウ</t>
    </rPh>
    <rPh sb="25" eb="26">
      <t>ショウ</t>
    </rPh>
    <rPh sb="32" eb="33">
      <t>ショウ</t>
    </rPh>
    <rPh sb="39" eb="40">
      <t>チュウ</t>
    </rPh>
    <rPh sb="47" eb="48">
      <t>チュウ</t>
    </rPh>
    <phoneticPr fontId="1"/>
  </si>
  <si>
    <t>種目-2GS→小1.2、4GS→小3.4、5GS→小5、6GS→小6、1GS→中1、23GS→中2.3</t>
    <rPh sb="0" eb="2">
      <t>シュモク</t>
    </rPh>
    <rPh sb="7" eb="8">
      <t>ショウ</t>
    </rPh>
    <rPh sb="16" eb="17">
      <t>ショウ</t>
    </rPh>
    <rPh sb="25" eb="26">
      <t>ショウ</t>
    </rPh>
    <rPh sb="32" eb="33">
      <t>ショウ</t>
    </rPh>
    <rPh sb="39" eb="40">
      <t>チュウ</t>
    </rPh>
    <rPh sb="47" eb="48">
      <t>チュウ</t>
    </rPh>
    <phoneticPr fontId="1"/>
  </si>
  <si>
    <t>富山県</t>
  </si>
  <si>
    <t>石川県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</si>
  <si>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</si>
  <si>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</si>
  <si>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</si>
  <si>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</si>
  <si>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</si>
  <si>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</si>
  <si>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</si>
  <si>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</si>
  <si>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</si>
  <si>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</si>
  <si>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</si>
  <si>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</si>
  <si>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</si>
  <si>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</si>
  <si>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</si>
  <si>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</si>
  <si>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</si>
  <si>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</si>
  <si>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</si>
  <si>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</si>
  <si>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</si>
  <si>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</si>
  <si>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</si>
  <si>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</si>
  <si>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</si>
  <si>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</si>
  <si>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</si>
  <si>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</si>
  <si>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</si>
  <si>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</si>
  <si>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</si>
  <si>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</si>
  <si>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</si>
  <si>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</si>
  <si>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</si>
  <si>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</si>
  <si>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</si>
  <si>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</si>
  <si>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</si>
  <si>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</si>
  <si>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</si>
  <si>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</si>
  <si>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</si>
  <si>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</si>
  <si>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</si>
  <si>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宿泊の有無</t>
    <rPh sb="0" eb="2">
      <t>シュクハク</t>
    </rPh>
    <rPh sb="3" eb="5">
      <t>ウム</t>
    </rPh>
    <phoneticPr fontId="1"/>
  </si>
  <si>
    <r>
      <t>※</t>
    </r>
    <r>
      <rPr>
        <u/>
        <sz val="11"/>
        <color theme="1"/>
        <rFont val="ＭＳ Ｐゴシック"/>
        <family val="3"/>
        <charset val="128"/>
        <scheme val="minor"/>
      </rPr>
      <t>プログラム掲載用に、</t>
    </r>
    <r>
      <rPr>
        <b/>
        <u/>
        <sz val="11"/>
        <color rgb="FFFF0000"/>
        <rFont val="ＭＳ Ｐゴシック"/>
        <family val="3"/>
        <charset val="128"/>
        <scheme val="minor"/>
      </rPr>
      <t>略称</t>
    </r>
    <r>
      <rPr>
        <u/>
        <sz val="11"/>
        <color theme="1"/>
        <rFont val="ＭＳ Ｐゴシック"/>
        <family val="3"/>
        <charset val="128"/>
        <scheme val="minor"/>
      </rPr>
      <t>でお願い致します。</t>
    </r>
    <rPh sb="6" eb="8">
      <t>ケイサイ</t>
    </rPh>
    <rPh sb="8" eb="9">
      <t>ヨウ</t>
    </rPh>
    <rPh sb="11" eb="13">
      <t>リャクショウ</t>
    </rPh>
    <rPh sb="15" eb="16">
      <t>ネガ</t>
    </rPh>
    <rPh sb="17" eb="18">
      <t>イタ</t>
    </rPh>
    <phoneticPr fontId="1"/>
  </si>
  <si>
    <t>昨年度ダブルス県代表</t>
    <rPh sb="0" eb="1">
      <t>サク</t>
    </rPh>
    <phoneticPr fontId="1"/>
  </si>
  <si>
    <t>昨年度市大会ダブルス準優勝</t>
    <rPh sb="0" eb="3">
      <t>サクネンド</t>
    </rPh>
    <rPh sb="3" eb="4">
      <t>シ</t>
    </rPh>
    <rPh sb="4" eb="6">
      <t>タイカイ</t>
    </rPh>
    <rPh sb="10" eb="12">
      <t>ジュンユウ</t>
    </rPh>
    <rPh sb="12" eb="13">
      <t>ショウ</t>
    </rPh>
    <phoneticPr fontId="1"/>
  </si>
  <si>
    <t>都道府県</t>
    <rPh sb="0" eb="4">
      <t>トドウフケン</t>
    </rPh>
    <phoneticPr fontId="1"/>
  </si>
  <si>
    <t>※参加申込数-最大10人まで。男女別。小中の部別。（例：男子3.4年～6年シングルスの部で10人まで。）</t>
    <rPh sb="1" eb="3">
      <t>サンカ</t>
    </rPh>
    <rPh sb="3" eb="5">
      <t>モウシコミ</t>
    </rPh>
    <rPh sb="5" eb="6">
      <t>スウ</t>
    </rPh>
    <rPh sb="7" eb="9">
      <t>サイダイ</t>
    </rPh>
    <rPh sb="11" eb="12">
      <t>ヒト</t>
    </rPh>
    <rPh sb="15" eb="17">
      <t>ダンジョ</t>
    </rPh>
    <rPh sb="17" eb="18">
      <t>ベツ</t>
    </rPh>
    <rPh sb="19" eb="21">
      <t>ショウチュウ</t>
    </rPh>
    <rPh sb="22" eb="23">
      <t>ブ</t>
    </rPh>
    <rPh sb="23" eb="24">
      <t>ベツ</t>
    </rPh>
    <rPh sb="26" eb="27">
      <t>レイ</t>
    </rPh>
    <rPh sb="28" eb="30">
      <t>ダンシ</t>
    </rPh>
    <rPh sb="33" eb="34">
      <t>ネン</t>
    </rPh>
    <rPh sb="36" eb="37">
      <t>ネン</t>
    </rPh>
    <rPh sb="43" eb="44">
      <t>ブ</t>
    </rPh>
    <rPh sb="47" eb="48">
      <t>ヒト</t>
    </rPh>
    <phoneticPr fontId="1"/>
  </si>
  <si>
    <t>※1.2年生の部のみ、チーム申込数に入れない。但、1.2年生の部で出れるのは各種目チーム3人or3組まで、種目最大受付数は、18人or18組まで。</t>
    <rPh sb="4" eb="6">
      <t>ネンセイ</t>
    </rPh>
    <rPh sb="7" eb="8">
      <t>ブ</t>
    </rPh>
    <rPh sb="14" eb="15">
      <t>モウ</t>
    </rPh>
    <rPh sb="15" eb="16">
      <t>コミ</t>
    </rPh>
    <rPh sb="16" eb="17">
      <t>スウ</t>
    </rPh>
    <rPh sb="18" eb="19">
      <t>イ</t>
    </rPh>
    <rPh sb="23" eb="24">
      <t>タダ</t>
    </rPh>
    <rPh sb="28" eb="30">
      <t>ネンセイ</t>
    </rPh>
    <rPh sb="31" eb="32">
      <t>ブ</t>
    </rPh>
    <rPh sb="33" eb="34">
      <t>デ</t>
    </rPh>
    <rPh sb="38" eb="41">
      <t>カクシュモク</t>
    </rPh>
    <rPh sb="45" eb="46">
      <t>ヒト</t>
    </rPh>
    <rPh sb="49" eb="50">
      <t>クミ</t>
    </rPh>
    <rPh sb="53" eb="55">
      <t>シュモク</t>
    </rPh>
    <rPh sb="55" eb="57">
      <t>サイダイ</t>
    </rPh>
    <rPh sb="57" eb="59">
      <t>ウケツケ</t>
    </rPh>
    <rPh sb="59" eb="60">
      <t>スウ</t>
    </rPh>
    <rPh sb="64" eb="65">
      <t>ヒト</t>
    </rPh>
    <rPh sb="69" eb="70">
      <t>クミ</t>
    </rPh>
    <phoneticPr fontId="1"/>
  </si>
  <si>
    <t>翔都 佐亜部</t>
    <rPh sb="0" eb="1">
      <t>ショウ</t>
    </rPh>
    <rPh sb="1" eb="2">
      <t>ト</t>
    </rPh>
    <rPh sb="3" eb="4">
      <t>サ</t>
    </rPh>
    <rPh sb="4" eb="5">
      <t>ア</t>
    </rPh>
    <rPh sb="5" eb="6">
      <t>ブ</t>
    </rPh>
    <phoneticPr fontId="1"/>
  </si>
  <si>
    <t>しょうと　さあぶ</t>
    <phoneticPr fontId="1"/>
  </si>
  <si>
    <t>鳥羽志屋　栗亜　</t>
    <rPh sb="0" eb="2">
      <t>トバ</t>
    </rPh>
    <rPh sb="2" eb="3">
      <t>シ</t>
    </rPh>
    <rPh sb="3" eb="4">
      <t>ヤ</t>
    </rPh>
    <rPh sb="5" eb="6">
      <t>クリ</t>
    </rPh>
    <rPh sb="6" eb="7">
      <t>ア</t>
    </rPh>
    <phoneticPr fontId="1"/>
  </si>
  <si>
    <t>とばしや　くりあ</t>
    <phoneticPr fontId="1"/>
  </si>
  <si>
    <t>品　沙阿撫</t>
    <rPh sb="0" eb="1">
      <t>ピン</t>
    </rPh>
    <rPh sb="2" eb="3">
      <t>サ</t>
    </rPh>
    <rPh sb="3" eb="4">
      <t>ア</t>
    </rPh>
    <rPh sb="4" eb="5">
      <t>ブ</t>
    </rPh>
    <phoneticPr fontId="1"/>
  </si>
  <si>
    <t>ぴん　さあぶ</t>
    <phoneticPr fontId="1"/>
  </si>
  <si>
    <t>辺田　喜連男</t>
    <rPh sb="0" eb="2">
      <t>ヘタ</t>
    </rPh>
    <rPh sb="3" eb="5">
      <t>キレ</t>
    </rPh>
    <rPh sb="5" eb="6">
      <t>オ</t>
    </rPh>
    <phoneticPr fontId="1"/>
  </si>
  <si>
    <t>へた　ぎれお</t>
    <phoneticPr fontId="1"/>
  </si>
  <si>
    <t>熱斗　印代</t>
    <rPh sb="0" eb="2">
      <t>ネット</t>
    </rPh>
    <rPh sb="3" eb="4">
      <t>イン</t>
    </rPh>
    <rPh sb="4" eb="5">
      <t>ヨ</t>
    </rPh>
    <phoneticPr fontId="1"/>
  </si>
  <si>
    <t>ねっと　いんよ</t>
    <phoneticPr fontId="1"/>
  </si>
  <si>
    <t>加羅　鰤子</t>
    <rPh sb="0" eb="2">
      <t>カラ</t>
    </rPh>
    <rPh sb="3" eb="4">
      <t>ブリ</t>
    </rPh>
    <rPh sb="4" eb="5">
      <t>コ</t>
    </rPh>
    <phoneticPr fontId="1"/>
  </si>
  <si>
    <t>から　ぶりこ</t>
    <phoneticPr fontId="1"/>
  </si>
  <si>
    <t>第5回サンダーバーズCUPバドミントン大会参加申込書</t>
    <rPh sb="0" eb="1">
      <t>ダイ</t>
    </rPh>
    <rPh sb="2" eb="3">
      <t>カイ</t>
    </rPh>
    <rPh sb="19" eb="21">
      <t>タイカイ</t>
    </rPh>
    <rPh sb="21" eb="23">
      <t>サンカ</t>
    </rPh>
    <rPh sb="23" eb="26">
      <t>モウシコミショ</t>
    </rPh>
    <phoneticPr fontId="1"/>
  </si>
  <si>
    <r>
      <t>※</t>
    </r>
    <r>
      <rPr>
        <b/>
        <sz val="11"/>
        <color rgb="FFFF0000"/>
        <rFont val="ＭＳ Ｐゴシック"/>
        <family val="3"/>
        <charset val="128"/>
        <scheme val="minor"/>
      </rPr>
      <t>確認メールが届いて、申込完了です。2/28（土）〆切　</t>
    </r>
    <r>
      <rPr>
        <sz val="11"/>
        <color rgb="FFFF0000"/>
        <rFont val="ＭＳ Ｐゴシック"/>
        <family val="2"/>
        <charset val="128"/>
        <scheme val="minor"/>
      </rPr>
      <t>（先着順。〆切前に募集停止の可能性あり）</t>
    </r>
    <rPh sb="1" eb="3">
      <t>カクニン</t>
    </rPh>
    <rPh sb="7" eb="8">
      <t>トド</t>
    </rPh>
    <rPh sb="11" eb="13">
      <t>モウシコミ</t>
    </rPh>
    <rPh sb="13" eb="15">
      <t>カンリョウ</t>
    </rPh>
    <rPh sb="23" eb="24">
      <t>ド</t>
    </rPh>
    <rPh sb="25" eb="27">
      <t>シメキリ</t>
    </rPh>
    <rPh sb="29" eb="32">
      <t>センチャクジュン</t>
    </rPh>
    <rPh sb="33" eb="35">
      <t>シメキリ</t>
    </rPh>
    <rPh sb="35" eb="36">
      <t>マエ</t>
    </rPh>
    <rPh sb="37" eb="41">
      <t>ボシュウテイシ</t>
    </rPh>
    <rPh sb="42" eb="45">
      <t>カノウセイ</t>
    </rPh>
    <phoneticPr fontId="1"/>
  </si>
  <si>
    <t>参加費</t>
    <rPh sb="0" eb="3">
      <t>サンカヒ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</si>
</sst>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11"/>
      <color theme="4" tint="-0.249977111117893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dotted">
        <color auto="1"/>
      </top>
      <bottom style="hair">
        <color auto="1"/>
      </bottom>
      <diagonal/>
    </border>
    <border>
      <left/>
      <right style="thin">
        <color indexed="64"/>
      </right>
      <top style="dotted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/>
      <diagonal/>
    </border>
    <border>
      <left/>
      <right/>
      <top style="medium">
        <color theme="3" tint="0.39994506668294322"/>
      </top>
      <bottom/>
      <diagonal/>
    </border>
    <border>
      <left/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medium">
        <color theme="3" tint="0.39994506668294322"/>
      </right>
      <top/>
      <bottom style="medium">
        <color theme="3" tint="0.39994506668294322"/>
      </bottom>
      <diagonal/>
    </border>
    <border>
      <left style="medium">
        <color theme="5" tint="0.39994506668294322"/>
      </left>
      <right/>
      <top style="medium">
        <color theme="5" tint="0.39994506668294322"/>
      </top>
      <bottom/>
      <diagonal/>
    </border>
    <border>
      <left/>
      <right/>
      <top style="medium">
        <color theme="5" tint="0.39994506668294322"/>
      </top>
      <bottom/>
      <diagonal/>
    </border>
    <border>
      <left/>
      <right style="medium">
        <color theme="5" tint="0.39994506668294322"/>
      </right>
      <top style="medium">
        <color theme="5" tint="0.39994506668294322"/>
      </top>
      <bottom/>
      <diagonal/>
    </border>
    <border>
      <left style="medium">
        <color theme="5" tint="0.39994506668294322"/>
      </left>
      <right/>
      <top/>
      <bottom style="medium">
        <color theme="5" tint="0.39994506668294322"/>
      </bottom>
      <diagonal/>
    </border>
    <border>
      <left/>
      <right/>
      <top/>
      <bottom style="medium">
        <color theme="5" tint="0.39994506668294322"/>
      </bottom>
      <diagonal/>
    </border>
    <border>
      <left/>
      <right style="medium">
        <color theme="5" tint="0.39994506668294322"/>
      </right>
      <top/>
      <bottom style="medium">
        <color theme="5" tint="0.39994506668294322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hair">
        <color auto="1"/>
      </left>
      <right style="double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double">
        <color indexed="64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horizontal="left" vertical="center" shrinkToFit="1"/>
      <protection locked="0"/>
    </xf>
    <xf numFmtId="0" fontId="0" fillId="0" borderId="21" xfId="0" applyBorder="1" applyAlignment="1">
      <alignment horizontal="left" vertical="center" shrinkToFit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vertical="center" shrinkToFit="1"/>
      <protection locked="0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 applyProtection="1">
      <alignment horizontal="left" vertical="center" shrinkToFit="1"/>
      <protection locked="0"/>
    </xf>
    <xf numFmtId="0" fontId="0" fillId="0" borderId="26" xfId="0" applyBorder="1" applyAlignment="1">
      <alignment horizontal="left" vertical="center" shrinkToFit="1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vertical="center" shrinkToFit="1"/>
      <protection locked="0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5" xfId="0" applyBorder="1" applyAlignment="1">
      <alignment horizontal="left" vertical="center" shrinkToFi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vertical="center" shrinkToFit="1"/>
      <protection locked="0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28" xfId="0" applyBorder="1">
      <alignment vertical="center"/>
    </xf>
    <xf numFmtId="0" fontId="0" fillId="0" borderId="24" xfId="0" applyBorder="1">
      <alignment vertical="center"/>
    </xf>
    <xf numFmtId="0" fontId="0" fillId="0" borderId="32" xfId="0" applyBorder="1">
      <alignment vertical="center"/>
    </xf>
    <xf numFmtId="0" fontId="0" fillId="0" borderId="23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 applyProtection="1">
      <alignment horizontal="left" vertical="center" shrinkToFit="1"/>
      <protection locked="0"/>
    </xf>
    <xf numFmtId="0" fontId="0" fillId="0" borderId="59" xfId="0" applyBorder="1" applyAlignment="1">
      <alignment horizontal="left" vertical="center" shrinkToFit="1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vertical="center" shrinkToFit="1"/>
      <protection locked="0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 applyProtection="1">
      <alignment horizontal="left" vertical="center" shrinkToFit="1"/>
      <protection locked="0"/>
    </xf>
    <xf numFmtId="0" fontId="0" fillId="0" borderId="62" xfId="0" applyBorder="1" applyAlignment="1">
      <alignment horizontal="left" vertical="center" shrinkToFit="1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vertical="center" shrinkToFit="1"/>
      <protection locked="0"/>
    </xf>
    <xf numFmtId="0" fontId="0" fillId="0" borderId="64" xfId="0" applyBorder="1" applyAlignment="1" applyProtection="1">
      <alignment horizontal="left" vertical="center" shrinkToFit="1"/>
      <protection locked="0"/>
    </xf>
    <xf numFmtId="0" fontId="0" fillId="0" borderId="64" xfId="0" applyBorder="1" applyAlignment="1">
      <alignment horizontal="left" vertical="center" shrinkToFit="1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vertical="center" shrinkToFit="1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7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 applyProtection="1">
      <alignment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>
      <alignment horizontal="center" vertical="center" shrinkToFit="1"/>
    </xf>
    <xf numFmtId="0" fontId="0" fillId="2" borderId="44" xfId="0" applyFill="1" applyBorder="1" applyAlignment="1">
      <alignment horizontal="center" vertical="center" shrinkToFit="1"/>
    </xf>
    <xf numFmtId="0" fontId="0" fillId="2" borderId="41" xfId="0" applyFill="1" applyBorder="1" applyAlignment="1">
      <alignment vertical="center" shrinkToFit="1"/>
    </xf>
    <xf numFmtId="0" fontId="0" fillId="2" borderId="12" xfId="0" applyFill="1" applyBorder="1" applyAlignment="1">
      <alignment horizontal="center" vertical="center" shrinkToFit="1"/>
    </xf>
    <xf numFmtId="176" fontId="0" fillId="2" borderId="4" xfId="0" applyNumberFormat="1" applyFill="1" applyBorder="1" applyAlignment="1">
      <alignment horizontal="center" vertical="center" shrinkToFit="1"/>
    </xf>
    <xf numFmtId="176" fontId="0" fillId="2" borderId="6" xfId="0" applyNumberFormat="1" applyFill="1" applyBorder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176" fontId="0" fillId="2" borderId="9" xfId="0" applyNumberForma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176" fontId="0" fillId="2" borderId="38" xfId="0" applyNumberFormat="1" applyFill="1" applyBorder="1" applyAlignment="1">
      <alignment horizontal="center" vertical="center" shrinkToFit="1"/>
    </xf>
    <xf numFmtId="0" fontId="13" fillId="2" borderId="39" xfId="0" applyFont="1" applyFill="1" applyBorder="1" applyAlignment="1" applyProtection="1">
      <alignment horizontal="center" vertical="center" shrinkToFit="1"/>
      <protection locked="0"/>
    </xf>
    <xf numFmtId="0" fontId="13" fillId="2" borderId="39" xfId="0" applyFont="1" applyFill="1" applyBorder="1" applyAlignment="1" applyProtection="1">
      <alignment vertical="center" shrinkToFit="1"/>
      <protection locked="0"/>
    </xf>
    <xf numFmtId="0" fontId="0" fillId="2" borderId="10" xfId="0" applyFill="1" applyBorder="1" applyAlignment="1">
      <alignment horizontal="center" vertical="center" shrinkToFit="1"/>
    </xf>
    <xf numFmtId="0" fontId="14" fillId="2" borderId="0" xfId="0" applyFont="1" applyFill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90" xfId="0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  <protection locked="0"/>
    </xf>
    <xf numFmtId="176" fontId="0" fillId="2" borderId="91" xfId="0" applyNumberFormat="1" applyFill="1" applyBorder="1" applyAlignment="1">
      <alignment horizontal="center" vertical="center" shrinkToFit="1"/>
    </xf>
    <xf numFmtId="0" fontId="0" fillId="2" borderId="9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94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95" xfId="0" applyFill="1" applyBorder="1" applyAlignment="1">
      <alignment horizontal="center" vertical="center" shrinkToFit="1"/>
    </xf>
    <xf numFmtId="0" fontId="0" fillId="2" borderId="97" xfId="0" applyFill="1" applyBorder="1" applyAlignment="1">
      <alignment horizontal="center" vertical="center" shrinkToFit="1"/>
    </xf>
    <xf numFmtId="176" fontId="0" fillId="2" borderId="98" xfId="0" applyNumberFormat="1" applyFill="1" applyBorder="1" applyAlignment="1">
      <alignment horizontal="center" vertical="center" shrinkToFit="1"/>
    </xf>
    <xf numFmtId="0" fontId="0" fillId="2" borderId="100" xfId="0" applyFill="1" applyBorder="1" applyAlignment="1">
      <alignment horizontal="center" vertical="center" shrinkToFit="1"/>
    </xf>
    <xf numFmtId="176" fontId="0" fillId="2" borderId="101" xfId="0" applyNumberFormat="1" applyFill="1" applyBorder="1" applyAlignment="1">
      <alignment horizontal="center" vertical="center" shrinkToFit="1"/>
    </xf>
    <xf numFmtId="0" fontId="0" fillId="0" borderId="103" xfId="0" applyBorder="1" applyAlignment="1">
      <alignment horizontal="center" vertical="center"/>
    </xf>
    <xf numFmtId="0" fontId="0" fillId="0" borderId="82" xfId="0" applyBorder="1" applyAlignment="1">
      <alignment vertical="center" shrinkToFit="1"/>
    </xf>
    <xf numFmtId="0" fontId="0" fillId="0" borderId="102" xfId="0" applyBorder="1">
      <alignment vertical="center"/>
    </xf>
    <xf numFmtId="0" fontId="0" fillId="0" borderId="104" xfId="0" applyBorder="1" applyAlignment="1">
      <alignment horizontal="center" vertical="center"/>
    </xf>
    <xf numFmtId="0" fontId="0" fillId="0" borderId="80" xfId="0" applyBorder="1" applyAlignment="1" applyProtection="1">
      <alignment horizontal="left" vertical="center" shrinkToFit="1"/>
      <protection locked="0"/>
    </xf>
    <xf numFmtId="0" fontId="0" fillId="0" borderId="80" xfId="0" applyBorder="1" applyAlignment="1">
      <alignment horizontal="left" vertical="center" shrinkToFit="1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105" xfId="0" applyBorder="1" applyAlignment="1" applyProtection="1">
      <alignment vertical="center" shrinkToFit="1"/>
      <protection locked="0"/>
    </xf>
    <xf numFmtId="0" fontId="0" fillId="0" borderId="5" xfId="0" applyBorder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0" fillId="2" borderId="39" xfId="0" applyFill="1" applyBorder="1" applyAlignment="1">
      <alignment horizontal="center" vertical="center" shrinkToFit="1"/>
    </xf>
    <xf numFmtId="176" fontId="0" fillId="2" borderId="89" xfId="0" applyNumberFormat="1" applyFill="1" applyBorder="1" applyAlignment="1">
      <alignment horizontal="center" vertical="center" shrinkToFit="1"/>
    </xf>
    <xf numFmtId="176" fontId="0" fillId="2" borderId="106" xfId="0" applyNumberFormat="1" applyFill="1" applyBorder="1" applyAlignment="1">
      <alignment horizontal="center" vertical="center" shrinkToFit="1"/>
    </xf>
    <xf numFmtId="176" fontId="0" fillId="2" borderId="26" xfId="0" applyNumberFormat="1" applyFill="1" applyBorder="1" applyAlignment="1">
      <alignment horizontal="center" vertical="center" shrinkToFit="1"/>
    </xf>
    <xf numFmtId="176" fontId="0" fillId="2" borderId="108" xfId="0" applyNumberFormat="1" applyFill="1" applyBorder="1" applyAlignment="1">
      <alignment horizontal="center" vertical="center" shrinkToFit="1"/>
    </xf>
    <xf numFmtId="176" fontId="0" fillId="2" borderId="14" xfId="0" applyNumberFormat="1" applyFill="1" applyBorder="1" applyAlignment="1">
      <alignment horizontal="center" vertical="center" shrinkToFit="1"/>
    </xf>
    <xf numFmtId="176" fontId="0" fillId="2" borderId="109" xfId="0" applyNumberFormat="1" applyFill="1" applyBorder="1" applyAlignment="1">
      <alignment horizontal="center" vertical="center" shrinkToFit="1"/>
    </xf>
    <xf numFmtId="176" fontId="0" fillId="2" borderId="110" xfId="0" applyNumberFormat="1" applyFill="1" applyBorder="1" applyAlignment="1">
      <alignment horizontal="center" vertical="center" shrinkToFit="1"/>
    </xf>
    <xf numFmtId="176" fontId="0" fillId="2" borderId="111" xfId="0" applyNumberFormat="1" applyFill="1" applyBorder="1" applyAlignment="1">
      <alignment horizontal="center" vertical="center" shrinkToFit="1"/>
    </xf>
    <xf numFmtId="176" fontId="0" fillId="2" borderId="112" xfId="0" applyNumberFormat="1" applyFill="1" applyBorder="1" applyAlignment="1">
      <alignment horizontal="center" vertical="center" shrinkToFit="1"/>
    </xf>
    <xf numFmtId="176" fontId="0" fillId="2" borderId="113" xfId="0" applyNumberFormat="1" applyFill="1" applyBorder="1" applyAlignment="1">
      <alignment horizontal="center" vertical="center" shrinkToFit="1"/>
    </xf>
    <xf numFmtId="176" fontId="0" fillId="2" borderId="59" xfId="0" applyNumberFormat="1" applyFill="1" applyBorder="1" applyAlignment="1">
      <alignment horizontal="center" vertical="center" shrinkToFit="1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40" xfId="0" applyFill="1" applyBorder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0" borderId="89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13" fillId="2" borderId="39" xfId="0" applyFont="1" applyFill="1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8" fillId="2" borderId="81" xfId="0" applyFont="1" applyFill="1" applyBorder="1" applyAlignment="1">
      <alignment horizontal="center" vertical="center" shrinkToFit="1"/>
    </xf>
    <xf numFmtId="0" fontId="8" fillId="2" borderId="82" xfId="0" applyFont="1" applyFill="1" applyBorder="1" applyAlignment="1">
      <alignment horizontal="center" vertical="center" shrinkToFit="1"/>
    </xf>
    <xf numFmtId="0" fontId="8" fillId="2" borderId="83" xfId="0" applyFont="1" applyFill="1" applyBorder="1" applyAlignment="1">
      <alignment horizontal="center" vertical="center" shrinkToFit="1"/>
    </xf>
    <xf numFmtId="0" fontId="8" fillId="2" borderId="86" xfId="0" applyFont="1" applyFill="1" applyBorder="1" applyAlignment="1">
      <alignment horizontal="center" vertical="center" shrinkToFit="1"/>
    </xf>
    <xf numFmtId="0" fontId="8" fillId="2" borderId="87" xfId="0" applyFont="1" applyFill="1" applyBorder="1" applyAlignment="1">
      <alignment horizontal="center" vertical="center" shrinkToFit="1"/>
    </xf>
    <xf numFmtId="0" fontId="8" fillId="2" borderId="88" xfId="0" applyFont="1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0" fillId="2" borderId="37" xfId="0" applyFill="1" applyBorder="1" applyAlignment="1">
      <alignment horizontal="center" vertical="center" shrinkToFit="1"/>
    </xf>
    <xf numFmtId="176" fontId="10" fillId="2" borderId="81" xfId="0" applyNumberFormat="1" applyFont="1" applyFill="1" applyBorder="1" applyAlignment="1">
      <alignment horizontal="center" vertical="center" shrinkToFit="1"/>
    </xf>
    <xf numFmtId="176" fontId="10" fillId="2" borderId="82" xfId="0" applyNumberFormat="1" applyFont="1" applyFill="1" applyBorder="1" applyAlignment="1">
      <alignment horizontal="center" vertical="center" shrinkToFit="1"/>
    </xf>
    <xf numFmtId="176" fontId="10" fillId="2" borderId="83" xfId="0" applyNumberFormat="1" applyFont="1" applyFill="1" applyBorder="1" applyAlignment="1">
      <alignment horizontal="center" vertical="center" shrinkToFit="1"/>
    </xf>
    <xf numFmtId="176" fontId="10" fillId="2" borderId="84" xfId="0" applyNumberFormat="1" applyFont="1" applyFill="1" applyBorder="1" applyAlignment="1">
      <alignment horizontal="center" vertical="center" shrinkToFit="1"/>
    </xf>
    <xf numFmtId="176" fontId="10" fillId="2" borderId="0" xfId="0" applyNumberFormat="1" applyFont="1" applyFill="1" applyAlignment="1">
      <alignment horizontal="center" vertical="center" shrinkToFit="1"/>
    </xf>
    <xf numFmtId="176" fontId="10" fillId="2" borderId="85" xfId="0" applyNumberFormat="1" applyFont="1" applyFill="1" applyBorder="1" applyAlignment="1">
      <alignment horizontal="center" vertical="center" shrinkToFit="1"/>
    </xf>
    <xf numFmtId="176" fontId="10" fillId="2" borderId="86" xfId="0" applyNumberFormat="1" applyFont="1" applyFill="1" applyBorder="1" applyAlignment="1">
      <alignment horizontal="center" vertical="center" shrinkToFit="1"/>
    </xf>
    <xf numFmtId="176" fontId="10" fillId="2" borderId="87" xfId="0" applyNumberFormat="1" applyFont="1" applyFill="1" applyBorder="1" applyAlignment="1">
      <alignment horizontal="center" vertical="center" shrinkToFit="1"/>
    </xf>
    <xf numFmtId="176" fontId="10" fillId="2" borderId="88" xfId="0" applyNumberFormat="1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 shrinkToFit="1"/>
    </xf>
    <xf numFmtId="0" fontId="3" fillId="2" borderId="93" xfId="0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42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2" borderId="4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shrinkToFit="1"/>
    </xf>
    <xf numFmtId="0" fontId="11" fillId="2" borderId="89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9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96" xfId="0" applyFont="1" applyFill="1" applyBorder="1" applyAlignment="1">
      <alignment horizontal="center" vertical="center" shrinkToFit="1"/>
    </xf>
    <xf numFmtId="176" fontId="0" fillId="2" borderId="114" xfId="0" applyNumberFormat="1" applyFill="1" applyBorder="1" applyAlignment="1">
      <alignment horizontal="center" vertical="center" shrinkToFit="1"/>
    </xf>
    <xf numFmtId="176" fontId="0" fillId="2" borderId="107" xfId="0" applyNumberFormat="1" applyFill="1" applyBorder="1" applyAlignment="1">
      <alignment horizontal="center" vertical="center" shrinkToFit="1"/>
    </xf>
    <xf numFmtId="176" fontId="0" fillId="2" borderId="4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15" xfId="0" applyFill="1" applyBorder="1" applyAlignment="1">
      <alignment horizontal="center" vertical="center" shrinkToFit="1"/>
    </xf>
    <xf numFmtId="0" fontId="0" fillId="2" borderId="116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0" fillId="2" borderId="117" xfId="0" applyFill="1" applyBorder="1" applyAlignment="1">
      <alignment horizontal="center" vertical="center" shrinkToFit="1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0" fillId="2" borderId="40" xfId="0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25</xdr:row>
      <xdr:rowOff>8000</xdr:rowOff>
    </xdr:from>
    <xdr:to>
      <xdr:col>8</xdr:col>
      <xdr:colOff>400049</xdr:colOff>
      <xdr:row>27</xdr:row>
      <xdr:rowOff>66675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E07B77BD-87F1-CCAE-4B96-9BC32AFE91E8}"/>
            </a:ext>
          </a:extLst>
        </xdr:cNvPr>
        <xdr:cNvGrpSpPr/>
      </xdr:nvGrpSpPr>
      <xdr:grpSpPr>
        <a:xfrm>
          <a:off x="2047875" y="5780150"/>
          <a:ext cx="2676524" cy="553975"/>
          <a:chOff x="2047875" y="6437375"/>
          <a:chExt cx="2676524" cy="553975"/>
        </a:xfrm>
      </xdr:grpSpPr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D41A6389-938D-5C47-8262-178146DDB854}"/>
              </a:ext>
            </a:extLst>
          </xdr:cNvPr>
          <xdr:cNvGrpSpPr/>
        </xdr:nvGrpSpPr>
        <xdr:grpSpPr>
          <a:xfrm>
            <a:off x="2047875" y="6437375"/>
            <a:ext cx="695325" cy="544450"/>
            <a:chOff x="2047875" y="4703825"/>
            <a:chExt cx="695325" cy="544450"/>
          </a:xfrm>
        </xdr:grpSpPr>
        <xdr:sp macro="" textlink="">
          <xdr:nvSpPr>
            <xdr:cNvPr id="2" name="右中かっこ 1">
              <a:extLst>
                <a:ext uri="{FF2B5EF4-FFF2-40B4-BE49-F238E27FC236}">
                  <a16:creationId xmlns:a16="http://schemas.microsoft.com/office/drawing/2014/main" id="{4B1388BD-1096-67AB-A24B-83D4B1F90D56}"/>
                </a:ext>
              </a:extLst>
            </xdr:cNvPr>
            <xdr:cNvSpPr/>
          </xdr:nvSpPr>
          <xdr:spPr>
            <a:xfrm rot="5400000">
              <a:off x="2300287" y="4576762"/>
              <a:ext cx="182500" cy="436626"/>
            </a:xfrm>
            <a:prstGeom prst="rightBrac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D5519F4A-B22C-9683-C9B3-33986651FC3A}"/>
                </a:ext>
              </a:extLst>
            </xdr:cNvPr>
            <xdr:cNvSpPr/>
          </xdr:nvSpPr>
          <xdr:spPr>
            <a:xfrm>
              <a:off x="2047875" y="4924425"/>
              <a:ext cx="695325" cy="323850"/>
            </a:xfrm>
            <a:prstGeom prst="rect">
              <a:avLst/>
            </a:prstGeom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100" kern="1200">
                  <a:solidFill>
                    <a:schemeClr val="tx1"/>
                  </a:solidFill>
                </a:rPr>
                <a:t>3</a:t>
              </a:r>
              <a:r>
                <a:rPr kumimoji="1" lang="ja-JP" altLang="en-US" sz="1100" kern="1200">
                  <a:solidFill>
                    <a:schemeClr val="tx1"/>
                  </a:solidFill>
                </a:rPr>
                <a:t>人まで　</a:t>
              </a:r>
            </a:p>
          </xdr:txBody>
        </xdr: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D56F87B8-383B-41B6-947B-052723105B52}"/>
              </a:ext>
            </a:extLst>
          </xdr:cNvPr>
          <xdr:cNvGrpSpPr/>
        </xdr:nvGrpSpPr>
        <xdr:grpSpPr>
          <a:xfrm>
            <a:off x="2657475" y="6446901"/>
            <a:ext cx="1219200" cy="544449"/>
            <a:chOff x="1914525" y="4684776"/>
            <a:chExt cx="1219200" cy="544449"/>
          </a:xfrm>
        </xdr:grpSpPr>
        <xdr:sp macro="" textlink="">
          <xdr:nvSpPr>
            <xdr:cNvPr id="6" name="右中かっこ 5">
              <a:extLst>
                <a:ext uri="{FF2B5EF4-FFF2-40B4-BE49-F238E27FC236}">
                  <a16:creationId xmlns:a16="http://schemas.microsoft.com/office/drawing/2014/main" id="{87374F16-8ACE-8BAB-EBF1-815C238287C2}"/>
                </a:ext>
              </a:extLst>
            </xdr:cNvPr>
            <xdr:cNvSpPr/>
          </xdr:nvSpPr>
          <xdr:spPr>
            <a:xfrm rot="5400000">
              <a:off x="2432874" y="4166427"/>
              <a:ext cx="182502" cy="1219200"/>
            </a:xfrm>
            <a:prstGeom prst="rightBrac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45E62B94-C7BB-D426-AD56-AB140A1D7022}"/>
                </a:ext>
              </a:extLst>
            </xdr:cNvPr>
            <xdr:cNvSpPr/>
          </xdr:nvSpPr>
          <xdr:spPr>
            <a:xfrm>
              <a:off x="2095500" y="4905375"/>
              <a:ext cx="838200" cy="323850"/>
            </a:xfrm>
            <a:prstGeom prst="rect">
              <a:avLst/>
            </a:prstGeom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100" kern="1200">
                  <a:solidFill>
                    <a:schemeClr val="tx1"/>
                  </a:solidFill>
                </a:rPr>
                <a:t>10</a:t>
              </a:r>
              <a:r>
                <a:rPr kumimoji="1" lang="ja-JP" altLang="en-US" sz="1100" kern="1200">
                  <a:solidFill>
                    <a:schemeClr val="tx1"/>
                  </a:solidFill>
                </a:rPr>
                <a:t>人まで　</a:t>
              </a:r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78B23911-2441-4DEA-BE11-985421AE8AD9}"/>
              </a:ext>
            </a:extLst>
          </xdr:cNvPr>
          <xdr:cNvGrpSpPr/>
        </xdr:nvGrpSpPr>
        <xdr:grpSpPr>
          <a:xfrm>
            <a:off x="3867150" y="6438903"/>
            <a:ext cx="857249" cy="533397"/>
            <a:chOff x="1914525" y="4676778"/>
            <a:chExt cx="857249" cy="533397"/>
          </a:xfrm>
        </xdr:grpSpPr>
        <xdr:sp macro="" textlink="">
          <xdr:nvSpPr>
            <xdr:cNvPr id="9" name="右中かっこ 8">
              <a:extLst>
                <a:ext uri="{FF2B5EF4-FFF2-40B4-BE49-F238E27FC236}">
                  <a16:creationId xmlns:a16="http://schemas.microsoft.com/office/drawing/2014/main" id="{DBAB3F7F-14D4-7E9A-2A77-065DA2F66A2D}"/>
                </a:ext>
              </a:extLst>
            </xdr:cNvPr>
            <xdr:cNvSpPr/>
          </xdr:nvSpPr>
          <xdr:spPr>
            <a:xfrm rot="5400000">
              <a:off x="2300288" y="4376739"/>
              <a:ext cx="171447" cy="771525"/>
            </a:xfrm>
            <a:prstGeom prst="rightBrac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B8428A66-58AD-BCAD-4AB4-8C078ED43126}"/>
                </a:ext>
              </a:extLst>
            </xdr:cNvPr>
            <xdr:cNvSpPr/>
          </xdr:nvSpPr>
          <xdr:spPr>
            <a:xfrm>
              <a:off x="1914525" y="4886325"/>
              <a:ext cx="800100" cy="323850"/>
            </a:xfrm>
            <a:prstGeom prst="rect">
              <a:avLst/>
            </a:prstGeom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100" kern="1200">
                  <a:solidFill>
                    <a:schemeClr val="tx1"/>
                  </a:solidFill>
                </a:rPr>
                <a:t>10</a:t>
              </a:r>
              <a:r>
                <a:rPr kumimoji="1" lang="ja-JP" altLang="en-US" sz="1100" kern="1200">
                  <a:solidFill>
                    <a:schemeClr val="tx1"/>
                  </a:solidFill>
                </a:rPr>
                <a:t>人まで　</a:t>
              </a:r>
            </a:p>
          </xdr:txBody>
        </xdr:sp>
      </xdr:grpSp>
    </xdr:grpSp>
    <xdr:clientData/>
  </xdr:twoCellAnchor>
  <xdr:twoCellAnchor>
    <xdr:from>
      <xdr:col>9</xdr:col>
      <xdr:colOff>0</xdr:colOff>
      <xdr:row>25</xdr:row>
      <xdr:rowOff>9525</xdr:rowOff>
    </xdr:from>
    <xdr:to>
      <xdr:col>15</xdr:col>
      <xdr:colOff>28574</xdr:colOff>
      <xdr:row>27</xdr:row>
      <xdr:rowOff>58675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7F490F1F-4882-4536-8CC6-088B8B2DFC9B}"/>
            </a:ext>
          </a:extLst>
        </xdr:cNvPr>
        <xdr:cNvGrpSpPr/>
      </xdr:nvGrpSpPr>
      <xdr:grpSpPr>
        <a:xfrm>
          <a:off x="4752975" y="5781675"/>
          <a:ext cx="2600324" cy="544450"/>
          <a:chOff x="1981200" y="6437375"/>
          <a:chExt cx="2600324" cy="544450"/>
        </a:xfrm>
      </xdr:grpSpPr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85B50AB1-428C-96F4-99C8-A2CC28C49AEC}"/>
              </a:ext>
            </a:extLst>
          </xdr:cNvPr>
          <xdr:cNvGrpSpPr/>
        </xdr:nvGrpSpPr>
        <xdr:grpSpPr>
          <a:xfrm>
            <a:off x="1981200" y="6437375"/>
            <a:ext cx="695325" cy="544450"/>
            <a:chOff x="1981200" y="4703825"/>
            <a:chExt cx="695325" cy="544450"/>
          </a:xfrm>
        </xdr:grpSpPr>
        <xdr:sp macro="" textlink="">
          <xdr:nvSpPr>
            <xdr:cNvPr id="20" name="右中かっこ 19">
              <a:extLst>
                <a:ext uri="{FF2B5EF4-FFF2-40B4-BE49-F238E27FC236}">
                  <a16:creationId xmlns:a16="http://schemas.microsoft.com/office/drawing/2014/main" id="{9C53C8B6-65C5-6939-539D-0422D167B1BE}"/>
                </a:ext>
              </a:extLst>
            </xdr:cNvPr>
            <xdr:cNvSpPr/>
          </xdr:nvSpPr>
          <xdr:spPr>
            <a:xfrm rot="5400000">
              <a:off x="2157412" y="4576762"/>
              <a:ext cx="182500" cy="436626"/>
            </a:xfrm>
            <a:prstGeom prst="rightBrac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FA6B62A5-5DD9-1A93-F33F-181E4FA5C27B}"/>
                </a:ext>
              </a:extLst>
            </xdr:cNvPr>
            <xdr:cNvSpPr/>
          </xdr:nvSpPr>
          <xdr:spPr>
            <a:xfrm>
              <a:off x="1981200" y="4924425"/>
              <a:ext cx="695325" cy="323850"/>
            </a:xfrm>
            <a:prstGeom prst="rect">
              <a:avLst/>
            </a:prstGeom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100" kern="1200">
                  <a:solidFill>
                    <a:schemeClr val="tx1"/>
                  </a:solidFill>
                </a:rPr>
                <a:t>3</a:t>
              </a:r>
              <a:r>
                <a:rPr kumimoji="1" lang="ja-JP" altLang="en-US" sz="1100" kern="1200">
                  <a:solidFill>
                    <a:schemeClr val="tx1"/>
                  </a:solidFill>
                </a:rPr>
                <a:t>人まで　</a:t>
              </a:r>
            </a:p>
          </xdr:txBody>
        </xdr:sp>
      </xdr:grp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8D2E80DF-84A2-C3D6-6FA1-3919880F032A}"/>
              </a:ext>
            </a:extLst>
          </xdr:cNvPr>
          <xdr:cNvGrpSpPr/>
        </xdr:nvGrpSpPr>
        <xdr:grpSpPr>
          <a:xfrm>
            <a:off x="2514600" y="6446901"/>
            <a:ext cx="1219200" cy="534924"/>
            <a:chOff x="1771650" y="4684776"/>
            <a:chExt cx="1219200" cy="534924"/>
          </a:xfrm>
        </xdr:grpSpPr>
        <xdr:sp macro="" textlink="">
          <xdr:nvSpPr>
            <xdr:cNvPr id="18" name="右中かっこ 17">
              <a:extLst>
                <a:ext uri="{FF2B5EF4-FFF2-40B4-BE49-F238E27FC236}">
                  <a16:creationId xmlns:a16="http://schemas.microsoft.com/office/drawing/2014/main" id="{B57AB036-B9B9-7C08-6E27-11702193009A}"/>
                </a:ext>
              </a:extLst>
            </xdr:cNvPr>
            <xdr:cNvSpPr/>
          </xdr:nvSpPr>
          <xdr:spPr>
            <a:xfrm rot="5400000">
              <a:off x="2289999" y="4166427"/>
              <a:ext cx="182502" cy="1219200"/>
            </a:xfrm>
            <a:prstGeom prst="rightBrac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DE268BDA-16C3-2B86-E9C2-668832BE71BE}"/>
                </a:ext>
              </a:extLst>
            </xdr:cNvPr>
            <xdr:cNvSpPr/>
          </xdr:nvSpPr>
          <xdr:spPr>
            <a:xfrm>
              <a:off x="2019300" y="4895850"/>
              <a:ext cx="838200" cy="323850"/>
            </a:xfrm>
            <a:prstGeom prst="rect">
              <a:avLst/>
            </a:prstGeom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100" kern="1200">
                  <a:solidFill>
                    <a:schemeClr val="tx1"/>
                  </a:solidFill>
                </a:rPr>
                <a:t>10</a:t>
              </a:r>
              <a:r>
                <a:rPr kumimoji="1" lang="ja-JP" altLang="en-US" sz="1100" kern="1200">
                  <a:solidFill>
                    <a:schemeClr val="tx1"/>
                  </a:solidFill>
                </a:rPr>
                <a:t>人まで　</a:t>
              </a:r>
            </a:p>
          </xdr:txBody>
        </xdr: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EF3265DD-0F38-632F-48CC-EDBFC1532E4B}"/>
              </a:ext>
            </a:extLst>
          </xdr:cNvPr>
          <xdr:cNvGrpSpPr/>
        </xdr:nvGrpSpPr>
        <xdr:grpSpPr>
          <a:xfrm>
            <a:off x="3743325" y="6438903"/>
            <a:ext cx="838199" cy="542922"/>
            <a:chOff x="1790700" y="4676778"/>
            <a:chExt cx="838199" cy="542922"/>
          </a:xfrm>
        </xdr:grpSpPr>
        <xdr:sp macro="" textlink="">
          <xdr:nvSpPr>
            <xdr:cNvPr id="16" name="右中かっこ 15">
              <a:extLst>
                <a:ext uri="{FF2B5EF4-FFF2-40B4-BE49-F238E27FC236}">
                  <a16:creationId xmlns:a16="http://schemas.microsoft.com/office/drawing/2014/main" id="{F5AAA68B-83D1-BB14-5365-483ED956B42B}"/>
                </a:ext>
              </a:extLst>
            </xdr:cNvPr>
            <xdr:cNvSpPr/>
          </xdr:nvSpPr>
          <xdr:spPr>
            <a:xfrm rot="5400000">
              <a:off x="2157413" y="4376739"/>
              <a:ext cx="171447" cy="771525"/>
            </a:xfrm>
            <a:prstGeom prst="rightBrac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6D8B49EA-82CA-7466-E7D4-617EABD42E07}"/>
                </a:ext>
              </a:extLst>
            </xdr:cNvPr>
            <xdr:cNvSpPr/>
          </xdr:nvSpPr>
          <xdr:spPr>
            <a:xfrm>
              <a:off x="1790700" y="4895850"/>
              <a:ext cx="800100" cy="323850"/>
            </a:xfrm>
            <a:prstGeom prst="rect">
              <a:avLst/>
            </a:prstGeom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100" kern="1200">
                  <a:solidFill>
                    <a:schemeClr val="tx1"/>
                  </a:solidFill>
                </a:rPr>
                <a:t>10</a:t>
              </a:r>
              <a:r>
                <a:rPr kumimoji="1" lang="ja-JP" altLang="en-US" sz="1100" kern="1200">
                  <a:solidFill>
                    <a:schemeClr val="tx1"/>
                  </a:solidFill>
                </a:rPr>
                <a:t>人まで　</a:t>
              </a:r>
            </a:p>
          </xdr:txBody>
        </xdr:sp>
      </xdr:grpSp>
    </xdr:grpSp>
    <xdr:clientData/>
  </xdr:twoCellAnchor>
  <xdr:twoCellAnchor>
    <xdr:from>
      <xdr:col>2</xdr:col>
      <xdr:colOff>342900</xdr:colOff>
      <xdr:row>13</xdr:row>
      <xdr:rowOff>87250</xdr:rowOff>
    </xdr:from>
    <xdr:to>
      <xdr:col>8</xdr:col>
      <xdr:colOff>380999</xdr:colOff>
      <xdr:row>15</xdr:row>
      <xdr:rowOff>239653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E65783DC-95B8-4F3A-9B68-52E77612279D}"/>
            </a:ext>
          </a:extLst>
        </xdr:cNvPr>
        <xdr:cNvGrpSpPr/>
      </xdr:nvGrpSpPr>
      <xdr:grpSpPr>
        <a:xfrm>
          <a:off x="2095500" y="3182875"/>
          <a:ext cx="2609849" cy="638178"/>
          <a:chOff x="1609725" y="6762750"/>
          <a:chExt cx="2609849" cy="571503"/>
        </a:xfrm>
      </xdr:grpSpPr>
      <xdr:grpSp>
        <xdr:nvGrpSpPr>
          <xdr:cNvPr id="23" name="グループ化 22">
            <a:extLst>
              <a:ext uri="{FF2B5EF4-FFF2-40B4-BE49-F238E27FC236}">
                <a16:creationId xmlns:a16="http://schemas.microsoft.com/office/drawing/2014/main" id="{4AB6F5CC-043A-3C5D-0551-62DA27B781EC}"/>
              </a:ext>
            </a:extLst>
          </xdr:cNvPr>
          <xdr:cNvGrpSpPr/>
        </xdr:nvGrpSpPr>
        <xdr:grpSpPr>
          <a:xfrm>
            <a:off x="1609725" y="6762750"/>
            <a:ext cx="695325" cy="571500"/>
            <a:chOff x="1609725" y="5029200"/>
            <a:chExt cx="695325" cy="571500"/>
          </a:xfrm>
        </xdr:grpSpPr>
        <xdr:sp macro="" textlink="">
          <xdr:nvSpPr>
            <xdr:cNvPr id="30" name="右中かっこ 29">
              <a:extLst>
                <a:ext uri="{FF2B5EF4-FFF2-40B4-BE49-F238E27FC236}">
                  <a16:creationId xmlns:a16="http://schemas.microsoft.com/office/drawing/2014/main" id="{E12432B1-2CD7-D6A4-D9E7-305C5F5F7C56}"/>
                </a:ext>
              </a:extLst>
            </xdr:cNvPr>
            <xdr:cNvSpPr/>
          </xdr:nvSpPr>
          <xdr:spPr>
            <a:xfrm rot="16200000">
              <a:off x="1814512" y="5291137"/>
              <a:ext cx="182500" cy="436626"/>
            </a:xfrm>
            <a:prstGeom prst="rightBrac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21EFBBE9-673F-017A-0969-B161C1232551}"/>
                </a:ext>
              </a:extLst>
            </xdr:cNvPr>
            <xdr:cNvSpPr/>
          </xdr:nvSpPr>
          <xdr:spPr>
            <a:xfrm>
              <a:off x="1609725" y="5029200"/>
              <a:ext cx="695325" cy="323850"/>
            </a:xfrm>
            <a:prstGeom prst="rect">
              <a:avLst/>
            </a:prstGeom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100" kern="1200">
                  <a:solidFill>
                    <a:schemeClr val="tx1"/>
                  </a:solidFill>
                </a:rPr>
                <a:t>3</a:t>
              </a:r>
              <a:r>
                <a:rPr kumimoji="1" lang="ja-JP" altLang="en-US" sz="1100" kern="1200">
                  <a:solidFill>
                    <a:schemeClr val="tx1"/>
                  </a:solidFill>
                </a:rPr>
                <a:t>組まで　</a:t>
              </a:r>
            </a:p>
          </xdr:txBody>
        </xdr:sp>
      </xdr:grpSp>
      <xdr:grpSp>
        <xdr:nvGrpSpPr>
          <xdr:cNvPr id="24" name="グループ化 23">
            <a:extLst>
              <a:ext uri="{FF2B5EF4-FFF2-40B4-BE49-F238E27FC236}">
                <a16:creationId xmlns:a16="http://schemas.microsoft.com/office/drawing/2014/main" id="{275A0042-9BF3-9D6E-C8F9-0C4C656E90B4}"/>
              </a:ext>
            </a:extLst>
          </xdr:cNvPr>
          <xdr:cNvGrpSpPr/>
        </xdr:nvGrpSpPr>
        <xdr:grpSpPr>
          <a:xfrm>
            <a:off x="2162175" y="6762750"/>
            <a:ext cx="1219200" cy="571503"/>
            <a:chOff x="1419225" y="5000625"/>
            <a:chExt cx="1219200" cy="571503"/>
          </a:xfrm>
        </xdr:grpSpPr>
        <xdr:sp macro="" textlink="">
          <xdr:nvSpPr>
            <xdr:cNvPr id="28" name="右中かっこ 27">
              <a:extLst>
                <a:ext uri="{FF2B5EF4-FFF2-40B4-BE49-F238E27FC236}">
                  <a16:creationId xmlns:a16="http://schemas.microsoft.com/office/drawing/2014/main" id="{05ED7A7E-7D0D-E7D8-65B3-F8FF144A8BF2}"/>
                </a:ext>
              </a:extLst>
            </xdr:cNvPr>
            <xdr:cNvSpPr/>
          </xdr:nvSpPr>
          <xdr:spPr>
            <a:xfrm rot="16200000">
              <a:off x="1937574" y="4871277"/>
              <a:ext cx="182502" cy="1219200"/>
            </a:xfrm>
            <a:prstGeom prst="rightBrac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26E4CE5E-03CA-1328-B58F-BD63BC849FC4}"/>
                </a:ext>
              </a:extLst>
            </xdr:cNvPr>
            <xdr:cNvSpPr/>
          </xdr:nvSpPr>
          <xdr:spPr>
            <a:xfrm>
              <a:off x="1638300" y="5000625"/>
              <a:ext cx="838200" cy="323850"/>
            </a:xfrm>
            <a:prstGeom prst="rect">
              <a:avLst/>
            </a:prstGeom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100" kern="1200">
                  <a:solidFill>
                    <a:schemeClr val="tx1"/>
                  </a:solidFill>
                </a:rPr>
                <a:t>10</a:t>
              </a:r>
              <a:r>
                <a:rPr kumimoji="1" lang="ja-JP" altLang="en-US" sz="1100" kern="1200">
                  <a:solidFill>
                    <a:schemeClr val="tx1"/>
                  </a:solidFill>
                </a:rPr>
                <a:t>組まで　</a:t>
              </a:r>
            </a:p>
          </xdr:txBody>
        </xdr:sp>
      </xdr:grpSp>
      <xdr:grpSp>
        <xdr:nvGrpSpPr>
          <xdr:cNvPr id="25" name="グループ化 24">
            <a:extLst>
              <a:ext uri="{FF2B5EF4-FFF2-40B4-BE49-F238E27FC236}">
                <a16:creationId xmlns:a16="http://schemas.microsoft.com/office/drawing/2014/main" id="{4BDCA494-C44B-90D4-C2EB-2A7147F3B4CF}"/>
              </a:ext>
            </a:extLst>
          </xdr:cNvPr>
          <xdr:cNvGrpSpPr/>
        </xdr:nvGrpSpPr>
        <xdr:grpSpPr>
          <a:xfrm>
            <a:off x="3390900" y="6762750"/>
            <a:ext cx="828674" cy="552450"/>
            <a:chOff x="1438275" y="5000625"/>
            <a:chExt cx="828674" cy="552450"/>
          </a:xfrm>
        </xdr:grpSpPr>
        <xdr:sp macro="" textlink="">
          <xdr:nvSpPr>
            <xdr:cNvPr id="26" name="右中かっこ 25">
              <a:extLst>
                <a:ext uri="{FF2B5EF4-FFF2-40B4-BE49-F238E27FC236}">
                  <a16:creationId xmlns:a16="http://schemas.microsoft.com/office/drawing/2014/main" id="{B8045564-F90B-5DEA-B1E3-E6CCBFE009C6}"/>
                </a:ext>
              </a:extLst>
            </xdr:cNvPr>
            <xdr:cNvSpPr/>
          </xdr:nvSpPr>
          <xdr:spPr>
            <a:xfrm rot="16200000">
              <a:off x="1795463" y="5081589"/>
              <a:ext cx="171447" cy="771525"/>
            </a:xfrm>
            <a:prstGeom prst="rightBrac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6422B9A2-3449-6118-C4D1-A5CD16E3A38F}"/>
                </a:ext>
              </a:extLst>
            </xdr:cNvPr>
            <xdr:cNvSpPr/>
          </xdr:nvSpPr>
          <xdr:spPr>
            <a:xfrm>
              <a:off x="1438275" y="5000625"/>
              <a:ext cx="800100" cy="323850"/>
            </a:xfrm>
            <a:prstGeom prst="rect">
              <a:avLst/>
            </a:prstGeom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100" kern="1200">
                  <a:solidFill>
                    <a:schemeClr val="tx1"/>
                  </a:solidFill>
                </a:rPr>
                <a:t>10</a:t>
              </a:r>
              <a:r>
                <a:rPr kumimoji="1" lang="ja-JP" altLang="en-US" sz="1100" kern="1200">
                  <a:solidFill>
                    <a:schemeClr val="tx1"/>
                  </a:solidFill>
                </a:rPr>
                <a:t>組まで　</a:t>
              </a:r>
            </a:p>
          </xdr:txBody>
        </xdr:sp>
      </xdr:grpSp>
    </xdr:grpSp>
    <xdr:clientData/>
  </xdr:twoCellAnchor>
  <xdr:twoCellAnchor>
    <xdr:from>
      <xdr:col>8</xdr:col>
      <xdr:colOff>400050</xdr:colOff>
      <xdr:row>13</xdr:row>
      <xdr:rowOff>76200</xdr:rowOff>
    </xdr:from>
    <xdr:to>
      <xdr:col>14</xdr:col>
      <xdr:colOff>409575</xdr:colOff>
      <xdr:row>15</xdr:row>
      <xdr:rowOff>228603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A90AF0FB-68C0-4764-A562-D7BFDFFA0B1B}"/>
            </a:ext>
          </a:extLst>
        </xdr:cNvPr>
        <xdr:cNvGrpSpPr/>
      </xdr:nvGrpSpPr>
      <xdr:grpSpPr>
        <a:xfrm>
          <a:off x="4724400" y="3171825"/>
          <a:ext cx="2581275" cy="638178"/>
          <a:chOff x="1609725" y="6762750"/>
          <a:chExt cx="2581275" cy="571503"/>
        </a:xfrm>
      </xdr:grpSpPr>
      <xdr:grpSp>
        <xdr:nvGrpSpPr>
          <xdr:cNvPr id="33" name="グループ化 32">
            <a:extLst>
              <a:ext uri="{FF2B5EF4-FFF2-40B4-BE49-F238E27FC236}">
                <a16:creationId xmlns:a16="http://schemas.microsoft.com/office/drawing/2014/main" id="{5ABF4FD3-4174-A255-8FEB-11382A860F3E}"/>
              </a:ext>
            </a:extLst>
          </xdr:cNvPr>
          <xdr:cNvGrpSpPr/>
        </xdr:nvGrpSpPr>
        <xdr:grpSpPr>
          <a:xfrm>
            <a:off x="1609725" y="6762750"/>
            <a:ext cx="695325" cy="571500"/>
            <a:chOff x="1609725" y="5029200"/>
            <a:chExt cx="695325" cy="571500"/>
          </a:xfrm>
        </xdr:grpSpPr>
        <xdr:sp macro="" textlink="">
          <xdr:nvSpPr>
            <xdr:cNvPr id="40" name="右中かっこ 39">
              <a:extLst>
                <a:ext uri="{FF2B5EF4-FFF2-40B4-BE49-F238E27FC236}">
                  <a16:creationId xmlns:a16="http://schemas.microsoft.com/office/drawing/2014/main" id="{0A5CDCC4-9018-A21F-6D64-A0AAD0D077CF}"/>
                </a:ext>
              </a:extLst>
            </xdr:cNvPr>
            <xdr:cNvSpPr/>
          </xdr:nvSpPr>
          <xdr:spPr>
            <a:xfrm rot="16200000">
              <a:off x="1785937" y="5291137"/>
              <a:ext cx="182500" cy="436626"/>
            </a:xfrm>
            <a:prstGeom prst="rightBrac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41" name="正方形/長方形 40">
              <a:extLst>
                <a:ext uri="{FF2B5EF4-FFF2-40B4-BE49-F238E27FC236}">
                  <a16:creationId xmlns:a16="http://schemas.microsoft.com/office/drawing/2014/main" id="{87A80914-45CA-20FE-0AB8-614156A323F8}"/>
                </a:ext>
              </a:extLst>
            </xdr:cNvPr>
            <xdr:cNvSpPr/>
          </xdr:nvSpPr>
          <xdr:spPr>
            <a:xfrm>
              <a:off x="1609725" y="5029200"/>
              <a:ext cx="695325" cy="323850"/>
            </a:xfrm>
            <a:prstGeom prst="rect">
              <a:avLst/>
            </a:prstGeom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100" kern="1200">
                  <a:solidFill>
                    <a:schemeClr val="tx1"/>
                  </a:solidFill>
                </a:rPr>
                <a:t>3</a:t>
              </a:r>
              <a:r>
                <a:rPr kumimoji="1" lang="ja-JP" altLang="en-US" sz="1100" kern="1200">
                  <a:solidFill>
                    <a:schemeClr val="tx1"/>
                  </a:solidFill>
                </a:rPr>
                <a:t>組まで　</a:t>
              </a:r>
            </a:p>
          </xdr:txBody>
        </xdr:sp>
      </xdr:grpSp>
      <xdr:grpSp>
        <xdr:nvGrpSpPr>
          <xdr:cNvPr id="34" name="グループ化 33">
            <a:extLst>
              <a:ext uri="{FF2B5EF4-FFF2-40B4-BE49-F238E27FC236}">
                <a16:creationId xmlns:a16="http://schemas.microsoft.com/office/drawing/2014/main" id="{AEE38376-DFCB-1B82-4667-BE7381EFDB48}"/>
              </a:ext>
            </a:extLst>
          </xdr:cNvPr>
          <xdr:cNvGrpSpPr/>
        </xdr:nvGrpSpPr>
        <xdr:grpSpPr>
          <a:xfrm>
            <a:off x="2124075" y="6762750"/>
            <a:ext cx="1219200" cy="571503"/>
            <a:chOff x="1381125" y="5000625"/>
            <a:chExt cx="1219200" cy="571503"/>
          </a:xfrm>
        </xdr:grpSpPr>
        <xdr:sp macro="" textlink="">
          <xdr:nvSpPr>
            <xdr:cNvPr id="38" name="右中かっこ 37">
              <a:extLst>
                <a:ext uri="{FF2B5EF4-FFF2-40B4-BE49-F238E27FC236}">
                  <a16:creationId xmlns:a16="http://schemas.microsoft.com/office/drawing/2014/main" id="{CCF482CB-8D90-C866-8A67-E9AA07700850}"/>
                </a:ext>
              </a:extLst>
            </xdr:cNvPr>
            <xdr:cNvSpPr/>
          </xdr:nvSpPr>
          <xdr:spPr>
            <a:xfrm rot="16200000">
              <a:off x="1899474" y="4871277"/>
              <a:ext cx="182502" cy="1219200"/>
            </a:xfrm>
            <a:prstGeom prst="rightBrac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39" name="正方形/長方形 38">
              <a:extLst>
                <a:ext uri="{FF2B5EF4-FFF2-40B4-BE49-F238E27FC236}">
                  <a16:creationId xmlns:a16="http://schemas.microsoft.com/office/drawing/2014/main" id="{E311F67A-5892-CC7B-8A79-BD7D83A84D88}"/>
                </a:ext>
              </a:extLst>
            </xdr:cNvPr>
            <xdr:cNvSpPr/>
          </xdr:nvSpPr>
          <xdr:spPr>
            <a:xfrm>
              <a:off x="1638300" y="5000625"/>
              <a:ext cx="838200" cy="323850"/>
            </a:xfrm>
            <a:prstGeom prst="rect">
              <a:avLst/>
            </a:prstGeom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100" kern="1200">
                  <a:solidFill>
                    <a:schemeClr val="tx1"/>
                  </a:solidFill>
                </a:rPr>
                <a:t>10</a:t>
              </a:r>
              <a:r>
                <a:rPr kumimoji="1" lang="ja-JP" altLang="en-US" sz="1100" kern="1200">
                  <a:solidFill>
                    <a:schemeClr val="tx1"/>
                  </a:solidFill>
                </a:rPr>
                <a:t>組まで　</a:t>
              </a:r>
            </a:p>
          </xdr:txBody>
        </xdr:sp>
      </xdr:grpSp>
      <xdr:grpSp>
        <xdr:nvGrpSpPr>
          <xdr:cNvPr id="35" name="グループ化 34">
            <a:extLst>
              <a:ext uri="{FF2B5EF4-FFF2-40B4-BE49-F238E27FC236}">
                <a16:creationId xmlns:a16="http://schemas.microsoft.com/office/drawing/2014/main" id="{69F818A5-3792-AE12-6ACB-5360F4DD278D}"/>
              </a:ext>
            </a:extLst>
          </xdr:cNvPr>
          <xdr:cNvGrpSpPr/>
        </xdr:nvGrpSpPr>
        <xdr:grpSpPr>
          <a:xfrm>
            <a:off x="3390900" y="6762750"/>
            <a:ext cx="800100" cy="560980"/>
            <a:chOff x="1438275" y="5000625"/>
            <a:chExt cx="800100" cy="560980"/>
          </a:xfrm>
        </xdr:grpSpPr>
        <xdr:sp macro="" textlink="">
          <xdr:nvSpPr>
            <xdr:cNvPr id="36" name="右中かっこ 35">
              <a:extLst>
                <a:ext uri="{FF2B5EF4-FFF2-40B4-BE49-F238E27FC236}">
                  <a16:creationId xmlns:a16="http://schemas.microsoft.com/office/drawing/2014/main" id="{94985EDC-4563-BFEA-2B1A-0778BE3A1FAF}"/>
                </a:ext>
              </a:extLst>
            </xdr:cNvPr>
            <xdr:cNvSpPr/>
          </xdr:nvSpPr>
          <xdr:spPr>
            <a:xfrm rot="16200000">
              <a:off x="1747838" y="5090119"/>
              <a:ext cx="171447" cy="771525"/>
            </a:xfrm>
            <a:prstGeom prst="rightBrac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37" name="正方形/長方形 36">
              <a:extLst>
                <a:ext uri="{FF2B5EF4-FFF2-40B4-BE49-F238E27FC236}">
                  <a16:creationId xmlns:a16="http://schemas.microsoft.com/office/drawing/2014/main" id="{5F119143-DC94-4552-7BF7-BBFBD47E4F22}"/>
                </a:ext>
              </a:extLst>
            </xdr:cNvPr>
            <xdr:cNvSpPr/>
          </xdr:nvSpPr>
          <xdr:spPr>
            <a:xfrm>
              <a:off x="1438275" y="5000625"/>
              <a:ext cx="800100" cy="323850"/>
            </a:xfrm>
            <a:prstGeom prst="rect">
              <a:avLst/>
            </a:prstGeom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100" kern="1200">
                  <a:solidFill>
                    <a:schemeClr val="tx1"/>
                  </a:solidFill>
                </a:rPr>
                <a:t>10</a:t>
              </a:r>
              <a:r>
                <a:rPr kumimoji="1" lang="ja-JP" altLang="en-US" sz="1100" kern="1200">
                  <a:solidFill>
                    <a:schemeClr val="tx1"/>
                  </a:solidFill>
                </a:rPr>
                <a:t>組まで　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11</xdr:row>
      <xdr:rowOff>19050</xdr:rowOff>
    </xdr:from>
    <xdr:to>
      <xdr:col>8</xdr:col>
      <xdr:colOff>447675</xdr:colOff>
      <xdr:row>12</xdr:row>
      <xdr:rowOff>361950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8880093-3E43-65E5-444D-4FC1B4DEA8EB}"/>
            </a:ext>
          </a:extLst>
        </xdr:cNvPr>
        <xdr:cNvSpPr/>
      </xdr:nvSpPr>
      <xdr:spPr>
        <a:xfrm>
          <a:off x="533400" y="1190625"/>
          <a:ext cx="7315200" cy="723900"/>
        </a:xfrm>
        <a:prstGeom prst="roundRect">
          <a:avLst/>
        </a:prstGeom>
        <a:solidFill>
          <a:srgbClr val="FF0066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令和</a:t>
          </a:r>
          <a:r>
            <a:rPr kumimoji="1" lang="en-US" altLang="ja-JP" sz="1800" b="1"/>
            <a:t>8</a:t>
          </a:r>
          <a:r>
            <a:rPr kumimoji="1" lang="ja-JP" altLang="en-US" sz="1800" b="1"/>
            <a:t>年</a:t>
          </a:r>
          <a:r>
            <a:rPr kumimoji="1" lang="en-US" altLang="ja-JP" sz="1800" b="1"/>
            <a:t>4</a:t>
          </a:r>
          <a:r>
            <a:rPr kumimoji="1" lang="ja-JP" altLang="en-US" sz="1800" b="1"/>
            <a:t>月</a:t>
          </a:r>
          <a:r>
            <a:rPr kumimoji="1" lang="en-US" altLang="ja-JP" sz="1800" b="1"/>
            <a:t>1</a:t>
          </a:r>
          <a:r>
            <a:rPr kumimoji="1" lang="ja-JP" altLang="en-US" sz="1800" b="1"/>
            <a:t>日付の学年で申込をすること！！！！</a:t>
          </a:r>
          <a:endParaRPr kumimoji="1" lang="en-US" altLang="ja-JP" sz="1800" b="1"/>
        </a:p>
        <a:p>
          <a:pPr algn="l"/>
          <a:r>
            <a:rPr kumimoji="1" lang="ja-JP" altLang="en-US" sz="1100"/>
            <a:t>今現在の学年とお間違いないようお願い致します！（前回大会、学年違いで棄権された方いらっしゃいました。）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8</xdr:col>
      <xdr:colOff>600075</xdr:colOff>
      <xdr:row>12</xdr:row>
      <xdr:rowOff>342900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36B4330-D9CD-4BAB-98CC-FE834D69081C}"/>
            </a:ext>
          </a:extLst>
        </xdr:cNvPr>
        <xdr:cNvSpPr/>
      </xdr:nvSpPr>
      <xdr:spPr>
        <a:xfrm>
          <a:off x="685800" y="866775"/>
          <a:ext cx="7896225" cy="723900"/>
        </a:xfrm>
        <a:prstGeom prst="roundRect">
          <a:avLst/>
        </a:prstGeom>
        <a:solidFill>
          <a:srgbClr val="FF0066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令和</a:t>
          </a:r>
          <a:r>
            <a:rPr kumimoji="1" lang="en-US" altLang="ja-JP" sz="1800" b="1"/>
            <a:t>8</a:t>
          </a:r>
          <a:r>
            <a:rPr kumimoji="1" lang="ja-JP" altLang="en-US" sz="1800" b="1"/>
            <a:t>年</a:t>
          </a:r>
          <a:r>
            <a:rPr kumimoji="1" lang="en-US" altLang="ja-JP" sz="1800" b="1"/>
            <a:t>4</a:t>
          </a:r>
          <a:r>
            <a:rPr kumimoji="1" lang="ja-JP" altLang="en-US" sz="1800" b="1"/>
            <a:t>月</a:t>
          </a:r>
          <a:r>
            <a:rPr kumimoji="1" lang="en-US" altLang="ja-JP" sz="1800" b="1"/>
            <a:t>1</a:t>
          </a:r>
          <a:r>
            <a:rPr kumimoji="1" lang="ja-JP" altLang="en-US" sz="1800" b="1"/>
            <a:t>日付の学年で申込をすること！！！！</a:t>
          </a:r>
          <a:endParaRPr kumimoji="1" lang="en-US" altLang="ja-JP" sz="1800" b="1"/>
        </a:p>
        <a:p>
          <a:pPr algn="l"/>
          <a:r>
            <a:rPr kumimoji="1" lang="ja-JP" altLang="en-US" sz="1100"/>
            <a:t>今現在の学年とお間違いないようお願い致します！（前回大会、学年違いで棄権された方いらっしゃいました。）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8</xdr:col>
      <xdr:colOff>600075</xdr:colOff>
      <xdr:row>12</xdr:row>
      <xdr:rowOff>342900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67C0142-4ABD-4041-8958-37435B2471E8}"/>
            </a:ext>
          </a:extLst>
        </xdr:cNvPr>
        <xdr:cNvSpPr/>
      </xdr:nvSpPr>
      <xdr:spPr>
        <a:xfrm>
          <a:off x="685800" y="1171575"/>
          <a:ext cx="7315200" cy="723900"/>
        </a:xfrm>
        <a:prstGeom prst="roundRect">
          <a:avLst/>
        </a:prstGeom>
        <a:solidFill>
          <a:srgbClr val="FF0066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令和</a:t>
          </a:r>
          <a:r>
            <a:rPr kumimoji="1" lang="en-US" altLang="ja-JP" sz="1800" b="1"/>
            <a:t>8</a:t>
          </a:r>
          <a:r>
            <a:rPr kumimoji="1" lang="ja-JP" altLang="en-US" sz="1800" b="1"/>
            <a:t>年</a:t>
          </a:r>
          <a:r>
            <a:rPr kumimoji="1" lang="en-US" altLang="ja-JP" sz="1800" b="1"/>
            <a:t>4</a:t>
          </a:r>
          <a:r>
            <a:rPr kumimoji="1" lang="ja-JP" altLang="en-US" sz="1800" b="1"/>
            <a:t>月</a:t>
          </a:r>
          <a:r>
            <a:rPr kumimoji="1" lang="en-US" altLang="ja-JP" sz="1800" b="1"/>
            <a:t>1</a:t>
          </a:r>
          <a:r>
            <a:rPr kumimoji="1" lang="ja-JP" altLang="en-US" sz="1800" b="1"/>
            <a:t>日付の学年で申込をすること！！！！</a:t>
          </a:r>
          <a:endParaRPr kumimoji="1" lang="en-US" altLang="ja-JP" sz="1800" b="1"/>
        </a:p>
        <a:p>
          <a:pPr algn="l"/>
          <a:r>
            <a:rPr kumimoji="1" lang="ja-JP" altLang="en-US" sz="1100"/>
            <a:t>今現在の学年とお間違いないようお願い致します！（前回大会、学年違いで棄権された方いらっしゃいました。）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11</xdr:row>
      <xdr:rowOff>9525</xdr:rowOff>
    </xdr:from>
    <xdr:to>
      <xdr:col>8</xdr:col>
      <xdr:colOff>590550</xdr:colOff>
      <xdr:row>12</xdr:row>
      <xdr:rowOff>352425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F3B9AB7-2897-4E6F-85CD-17775B2C25E2}"/>
            </a:ext>
          </a:extLst>
        </xdr:cNvPr>
        <xdr:cNvSpPr/>
      </xdr:nvSpPr>
      <xdr:spPr>
        <a:xfrm>
          <a:off x="676275" y="1181100"/>
          <a:ext cx="7315200" cy="723900"/>
        </a:xfrm>
        <a:prstGeom prst="roundRect">
          <a:avLst/>
        </a:prstGeom>
        <a:solidFill>
          <a:srgbClr val="FF0066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令和</a:t>
          </a:r>
          <a:r>
            <a:rPr kumimoji="1" lang="en-US" altLang="ja-JP" sz="1800" b="1"/>
            <a:t>8</a:t>
          </a:r>
          <a:r>
            <a:rPr kumimoji="1" lang="ja-JP" altLang="en-US" sz="1800" b="1"/>
            <a:t>年</a:t>
          </a:r>
          <a:r>
            <a:rPr kumimoji="1" lang="en-US" altLang="ja-JP" sz="1800" b="1"/>
            <a:t>4</a:t>
          </a:r>
          <a:r>
            <a:rPr kumimoji="1" lang="ja-JP" altLang="en-US" sz="1800" b="1"/>
            <a:t>月</a:t>
          </a:r>
          <a:r>
            <a:rPr kumimoji="1" lang="en-US" altLang="ja-JP" sz="1800" b="1"/>
            <a:t>1</a:t>
          </a:r>
          <a:r>
            <a:rPr kumimoji="1" lang="ja-JP" altLang="en-US" sz="1800" b="1"/>
            <a:t>日付の学年で申込をすること！！！！</a:t>
          </a:r>
          <a:endParaRPr kumimoji="1" lang="en-US" altLang="ja-JP" sz="1800" b="1"/>
        </a:p>
        <a:p>
          <a:pPr algn="l"/>
          <a:r>
            <a:rPr kumimoji="1" lang="ja-JP" altLang="en-US" sz="1100"/>
            <a:t>今現在の学年とお間違いないようお願い致します！（前回大会、学年違いで棄権された方いらっしゃいました。）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8"/>
  <sheetViews>
    <sheetView tabSelected="1" zoomScaleNormal="100" workbookViewId="0">
      <selection sqref="A1:N2"/>
    </sheetView>
  </sheetViews>
  <sheetFormatPr defaultColWidth="5.625" defaultRowHeight="13.5" x14ac:dyDescent="0.15"/>
  <cols>
    <col min="1" max="1" width="10.625" style="68" customWidth="1"/>
    <col min="2" max="2" width="12.375" style="68" customWidth="1"/>
    <col min="3" max="12" width="5.625" style="68"/>
    <col min="13" max="14" width="5.625" style="68" customWidth="1"/>
    <col min="15" max="28" width="5.625" style="68"/>
    <col min="29" max="29" width="8.875" style="68" bestFit="1" customWidth="1"/>
    <col min="30" max="16384" width="5.625" style="68"/>
  </cols>
  <sheetData>
    <row r="1" spans="1:29" x14ac:dyDescent="0.15">
      <c r="A1" s="170" t="s">
        <v>127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29" ht="19.5" x14ac:dyDescent="0.1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AC2" s="85" t="s">
        <v>61</v>
      </c>
    </row>
    <row r="3" spans="1:29" ht="24" customHeight="1" x14ac:dyDescent="0.15">
      <c r="A3" s="82" t="s">
        <v>4</v>
      </c>
      <c r="B3" s="125"/>
      <c r="C3" s="126"/>
      <c r="D3" s="126"/>
      <c r="E3" s="126"/>
      <c r="F3" s="126"/>
      <c r="G3" s="126"/>
      <c r="H3" s="127" t="s">
        <v>54</v>
      </c>
      <c r="I3" s="127"/>
      <c r="J3" s="125"/>
      <c r="K3" s="126"/>
      <c r="L3" s="126"/>
      <c r="M3" s="127" t="s">
        <v>108</v>
      </c>
      <c r="N3" s="127"/>
      <c r="O3" s="128"/>
      <c r="P3" s="128"/>
      <c r="AC3" s="85" t="s">
        <v>62</v>
      </c>
    </row>
    <row r="4" spans="1:29" ht="14.25" customHeight="1" x14ac:dyDescent="0.15">
      <c r="A4" s="69"/>
      <c r="B4" s="123" t="s">
        <v>109</v>
      </c>
      <c r="C4" s="123"/>
      <c r="D4" s="123"/>
      <c r="E4" s="123"/>
      <c r="F4" s="123"/>
      <c r="G4" s="123"/>
      <c r="H4" s="123"/>
      <c r="I4" s="123"/>
      <c r="J4" s="123"/>
      <c r="K4" s="69"/>
      <c r="L4" s="69"/>
      <c r="M4" s="69"/>
      <c r="N4" s="69"/>
      <c r="AC4" s="85" t="s">
        <v>78</v>
      </c>
    </row>
    <row r="5" spans="1:29" ht="13.5" customHeight="1" x14ac:dyDescent="0.15">
      <c r="A5" s="69"/>
      <c r="B5" s="69"/>
      <c r="C5" s="69"/>
      <c r="D5" s="69"/>
      <c r="E5" s="69"/>
      <c r="F5" s="69"/>
      <c r="G5" s="69"/>
      <c r="AC5" s="85" t="s">
        <v>77</v>
      </c>
    </row>
    <row r="6" spans="1:29" ht="24" customHeight="1" x14ac:dyDescent="0.15">
      <c r="A6" s="82" t="s">
        <v>10</v>
      </c>
      <c r="B6" s="126"/>
      <c r="C6" s="126"/>
      <c r="D6" s="126"/>
      <c r="E6" s="126"/>
      <c r="F6" s="126"/>
      <c r="G6" s="126"/>
      <c r="H6" s="127" t="s">
        <v>5</v>
      </c>
      <c r="I6" s="127"/>
      <c r="J6" s="126"/>
      <c r="K6" s="126"/>
      <c r="L6" s="126"/>
      <c r="M6" s="126"/>
      <c r="N6" s="126"/>
      <c r="AC6" s="85" t="s">
        <v>80</v>
      </c>
    </row>
    <row r="7" spans="1:29" ht="13.5" customHeight="1" x14ac:dyDescent="0.15">
      <c r="A7" s="70"/>
      <c r="B7" s="70"/>
      <c r="C7" s="70"/>
      <c r="D7" s="70"/>
      <c r="E7" s="70"/>
      <c r="F7" s="70"/>
      <c r="G7" s="70"/>
      <c r="H7" s="69"/>
      <c r="I7" s="69"/>
      <c r="J7" s="69"/>
      <c r="K7" s="69"/>
      <c r="L7" s="69"/>
      <c r="M7" s="69"/>
      <c r="N7" s="69"/>
      <c r="AC7" s="85" t="s">
        <v>81</v>
      </c>
    </row>
    <row r="8" spans="1:29" ht="24" customHeight="1" x14ac:dyDescent="0.15">
      <c r="A8" s="83" t="s">
        <v>24</v>
      </c>
      <c r="B8" s="126"/>
      <c r="C8" s="126"/>
      <c r="D8" s="126"/>
      <c r="E8" s="126"/>
      <c r="F8" s="126"/>
      <c r="G8" s="126"/>
      <c r="H8" s="127" t="s">
        <v>19</v>
      </c>
      <c r="I8" s="127"/>
      <c r="J8" s="126"/>
      <c r="K8" s="126"/>
      <c r="L8" s="126"/>
      <c r="M8" s="126"/>
      <c r="N8" s="126"/>
      <c r="AC8" s="85" t="s">
        <v>82</v>
      </c>
    </row>
    <row r="9" spans="1:29" ht="19.5" x14ac:dyDescent="0.15">
      <c r="B9" s="171" t="s">
        <v>49</v>
      </c>
      <c r="C9" s="171"/>
      <c r="D9" s="171"/>
      <c r="E9" s="171"/>
      <c r="F9" s="171"/>
      <c r="G9" s="171"/>
      <c r="J9" s="122" t="s">
        <v>47</v>
      </c>
      <c r="K9" s="122"/>
      <c r="L9" s="122"/>
      <c r="M9" s="122"/>
      <c r="N9" s="122"/>
      <c r="O9" s="122"/>
      <c r="P9" s="122"/>
      <c r="Q9" s="122"/>
      <c r="R9" s="122"/>
      <c r="AC9" s="85" t="s">
        <v>83</v>
      </c>
    </row>
    <row r="10" spans="1:29" ht="19.5" x14ac:dyDescent="0.15">
      <c r="B10" s="124" t="s">
        <v>52</v>
      </c>
      <c r="C10" s="124"/>
      <c r="D10" s="124"/>
      <c r="E10" s="124"/>
      <c r="F10" s="124"/>
      <c r="G10" s="124"/>
      <c r="J10" s="122" t="s">
        <v>46</v>
      </c>
      <c r="K10" s="122"/>
      <c r="L10" s="122"/>
      <c r="M10" s="122"/>
      <c r="N10" s="122"/>
      <c r="O10" s="122"/>
      <c r="P10" s="122"/>
      <c r="Q10" s="122"/>
      <c r="R10" s="122"/>
      <c r="AC10" s="85" t="s">
        <v>84</v>
      </c>
    </row>
    <row r="11" spans="1:29" ht="19.5" x14ac:dyDescent="0.15">
      <c r="J11" s="124" t="s">
        <v>48</v>
      </c>
      <c r="K11" s="124"/>
      <c r="L11" s="124"/>
      <c r="M11" s="124"/>
      <c r="N11" s="124"/>
      <c r="O11" s="124"/>
      <c r="P11" s="124"/>
      <c r="Q11" s="124"/>
      <c r="R11" s="124"/>
      <c r="AC11" s="85" t="s">
        <v>63</v>
      </c>
    </row>
    <row r="12" spans="1:29" ht="19.5" x14ac:dyDescent="0.15">
      <c r="A12" s="172" t="s">
        <v>128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AC12" s="85" t="s">
        <v>64</v>
      </c>
    </row>
    <row r="13" spans="1:29" ht="19.5" x14ac:dyDescent="0.15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AC13" s="85" t="s">
        <v>65</v>
      </c>
    </row>
    <row r="14" spans="1:29" ht="18.75" customHeight="1" x14ac:dyDescent="0.15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AC14" s="85" t="s">
        <v>66</v>
      </c>
    </row>
    <row r="15" spans="1:29" ht="19.5" x14ac:dyDescent="0.1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AC15" s="85" t="s">
        <v>67</v>
      </c>
    </row>
    <row r="16" spans="1:29" ht="19.5" customHeight="1" thickBot="1" x14ac:dyDescent="0.2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AC16" s="85" t="s">
        <v>68</v>
      </c>
    </row>
    <row r="17" spans="1:29" ht="13.5" customHeight="1" x14ac:dyDescent="0.15">
      <c r="A17" s="150" t="s">
        <v>18</v>
      </c>
      <c r="B17" s="152" t="str">
        <f>IF('参加者合計（）'!$B$3:$G$3="","",'参加者合計（）'!$B$3:$G$3)</f>
        <v/>
      </c>
      <c r="C17" s="150" t="s">
        <v>26</v>
      </c>
      <c r="D17" s="157" t="s">
        <v>13</v>
      </c>
      <c r="E17" s="158"/>
      <c r="F17" s="158"/>
      <c r="G17" s="158"/>
      <c r="H17" s="158"/>
      <c r="I17" s="159"/>
      <c r="J17" s="148" t="s">
        <v>14</v>
      </c>
      <c r="K17" s="148"/>
      <c r="L17" s="148"/>
      <c r="M17" s="148"/>
      <c r="N17" s="148"/>
      <c r="O17" s="149"/>
      <c r="P17" s="135" t="s">
        <v>32</v>
      </c>
      <c r="Q17" s="136"/>
      <c r="R17" s="150" t="s">
        <v>45</v>
      </c>
      <c r="S17" s="166"/>
      <c r="T17" s="129" t="s">
        <v>53</v>
      </c>
      <c r="U17" s="130"/>
      <c r="V17" s="130"/>
      <c r="W17" s="131"/>
      <c r="AC17" s="85" t="s">
        <v>69</v>
      </c>
    </row>
    <row r="18" spans="1:29" ht="18.75" customHeight="1" thickBot="1" x14ac:dyDescent="0.2">
      <c r="A18" s="151"/>
      <c r="B18" s="153"/>
      <c r="C18" s="154"/>
      <c r="D18" s="96" t="s">
        <v>55</v>
      </c>
      <c r="E18" s="94" t="s">
        <v>56</v>
      </c>
      <c r="F18" s="92" t="s">
        <v>11</v>
      </c>
      <c r="G18" s="93" t="s">
        <v>12</v>
      </c>
      <c r="H18" s="94" t="s">
        <v>29</v>
      </c>
      <c r="I18" s="93" t="s">
        <v>30</v>
      </c>
      <c r="J18" s="98" t="s">
        <v>55</v>
      </c>
      <c r="K18" s="94" t="s">
        <v>56</v>
      </c>
      <c r="L18" s="92" t="s">
        <v>11</v>
      </c>
      <c r="M18" s="93" t="s">
        <v>12</v>
      </c>
      <c r="N18" s="94" t="s">
        <v>29</v>
      </c>
      <c r="O18" s="95" t="s">
        <v>30</v>
      </c>
      <c r="P18" s="137" t="s">
        <v>43</v>
      </c>
      <c r="Q18" s="138"/>
      <c r="R18" s="151"/>
      <c r="S18" s="167"/>
      <c r="T18" s="132"/>
      <c r="U18" s="133"/>
      <c r="V18" s="133"/>
      <c r="W18" s="134"/>
      <c r="AC18" s="85" t="s">
        <v>70</v>
      </c>
    </row>
    <row r="19" spans="1:29" ht="14.25" customHeight="1" x14ac:dyDescent="0.15">
      <c r="A19" s="73" t="s">
        <v>9</v>
      </c>
      <c r="B19" s="74" t="str">
        <f>IF('参加者合計（）'!$B$6="","",'参加者合計（）'!$B$6)</f>
        <v/>
      </c>
      <c r="C19" s="155"/>
      <c r="D19" s="97">
        <f>COUNTIF('男子ﾀﾞﾌﾞﾙｽ '!B18:B70,"2MD")/2</f>
        <v>0</v>
      </c>
      <c r="E19" s="78">
        <f>COUNTIF('男子ﾀﾞﾌﾞﾙｽ '!B18:B70,"4MD")/2</f>
        <v>0</v>
      </c>
      <c r="F19" s="75">
        <f>COUNTIF('男子ﾀﾞﾌﾞﾙｽ '!B18:B70,"5MD")/2</f>
        <v>0</v>
      </c>
      <c r="G19" s="90">
        <f>COUNTIF('男子ﾀﾞﾌﾞﾙｽ '!B18:B70,"6MD")/2</f>
        <v>0</v>
      </c>
      <c r="H19" s="81">
        <f>COUNTIF('男子ﾀﾞﾌﾞﾙｽ '!B18:B70,"1MD")/2</f>
        <v>0</v>
      </c>
      <c r="I19" s="90">
        <f>COUNTIF('男子ﾀﾞﾌﾞﾙｽ '!B18:B70,"23MD")/2</f>
        <v>0</v>
      </c>
      <c r="J19" s="99">
        <f>COUNTIF(女子ﾀﾞﾌﾞﾙｽ!B18:B70,"2WD")/2</f>
        <v>0</v>
      </c>
      <c r="K19" s="78">
        <f>COUNTIF(女子ﾀﾞﾌﾞﾙｽ!B18:B70,"4WD")/2</f>
        <v>0</v>
      </c>
      <c r="L19" s="75">
        <f>COUNTIF(女子ﾀﾞﾌﾞﾙｽ!B18:B70,"5WD")/2</f>
        <v>0</v>
      </c>
      <c r="M19" s="90">
        <f>COUNTIF(女子ﾀﾞﾌﾞﾙｽ!B18:B70,"6WD")/2</f>
        <v>0</v>
      </c>
      <c r="N19" s="78">
        <f>COUNTIF(女子ﾀﾞﾌﾞﾙｽ!B18:B70,"1WD")/2</f>
        <v>0</v>
      </c>
      <c r="O19" s="76">
        <f>COUNTIF(女子ﾀﾞﾌﾞﾙｽ!B18:B70,"23WD")/2</f>
        <v>0</v>
      </c>
      <c r="P19" s="162" t="str">
        <f>IF(SUM(D19:O19)=0,"",SUM(D19:O19))</f>
        <v/>
      </c>
      <c r="Q19" s="163"/>
      <c r="R19" s="162">
        <f>SUMPRODUCT(D19:O19,D20:O20)</f>
        <v>0</v>
      </c>
      <c r="S19" s="163"/>
      <c r="T19" s="139" t="str">
        <f>IF(SUM(R19:S24)=0,"",SUM(R19:S24))</f>
        <v/>
      </c>
      <c r="U19" s="140"/>
      <c r="V19" s="140"/>
      <c r="W19" s="141"/>
      <c r="AC19" s="85" t="s">
        <v>71</v>
      </c>
    </row>
    <row r="20" spans="1:29" ht="14.25" customHeight="1" x14ac:dyDescent="0.15">
      <c r="A20" s="77"/>
      <c r="B20" s="109"/>
      <c r="C20" s="110" t="s">
        <v>129</v>
      </c>
      <c r="D20" s="111">
        <v>6000</v>
      </c>
      <c r="E20" s="117">
        <v>6000</v>
      </c>
      <c r="F20" s="115">
        <v>6000</v>
      </c>
      <c r="G20" s="118">
        <v>6000</v>
      </c>
      <c r="H20" s="115">
        <v>6000</v>
      </c>
      <c r="I20" s="118">
        <v>6000</v>
      </c>
      <c r="J20" s="115">
        <v>6000</v>
      </c>
      <c r="K20" s="114">
        <v>6000</v>
      </c>
      <c r="L20" s="120">
        <v>6000</v>
      </c>
      <c r="M20" s="118">
        <v>6000</v>
      </c>
      <c r="N20" s="114">
        <v>6000</v>
      </c>
      <c r="O20" s="119">
        <v>6000</v>
      </c>
      <c r="P20" s="164"/>
      <c r="Q20" s="165"/>
      <c r="R20" s="164"/>
      <c r="S20" s="165"/>
      <c r="T20" s="142"/>
      <c r="U20" s="143"/>
      <c r="V20" s="143"/>
      <c r="W20" s="144"/>
      <c r="AC20" s="85" t="s">
        <v>72</v>
      </c>
    </row>
    <row r="21" spans="1:29" ht="19.5" customHeight="1" x14ac:dyDescent="0.15">
      <c r="A21" s="77"/>
      <c r="B21" s="77"/>
      <c r="C21" s="77"/>
      <c r="D21" s="77"/>
      <c r="E21" s="77"/>
      <c r="F21" s="156" t="s">
        <v>31</v>
      </c>
      <c r="G21" s="156"/>
      <c r="H21" s="156"/>
      <c r="I21" s="156"/>
      <c r="J21" s="156"/>
      <c r="K21" s="156"/>
      <c r="L21" s="156"/>
      <c r="M21" s="156"/>
      <c r="N21" s="156"/>
      <c r="O21" s="77"/>
      <c r="P21" s="77"/>
      <c r="Q21" s="77"/>
      <c r="R21" s="77"/>
      <c r="S21" s="77"/>
      <c r="T21" s="142"/>
      <c r="U21" s="143"/>
      <c r="V21" s="143"/>
      <c r="W21" s="144"/>
      <c r="AC21" s="85" t="s">
        <v>73</v>
      </c>
    </row>
    <row r="22" spans="1:29" ht="19.5" customHeight="1" x14ac:dyDescent="0.15">
      <c r="A22" s="150" t="s">
        <v>4</v>
      </c>
      <c r="B22" s="152" t="str">
        <f>IF('参加者合計（）'!$B$3:$G$3="","",'参加者合計（）'!$B$3:$G$3)</f>
        <v/>
      </c>
      <c r="C22" s="150" t="s">
        <v>27</v>
      </c>
      <c r="D22" s="157" t="s">
        <v>13</v>
      </c>
      <c r="E22" s="158"/>
      <c r="F22" s="158"/>
      <c r="G22" s="158"/>
      <c r="H22" s="158"/>
      <c r="I22" s="159"/>
      <c r="J22" s="160" t="s">
        <v>14</v>
      </c>
      <c r="K22" s="160"/>
      <c r="L22" s="160"/>
      <c r="M22" s="160"/>
      <c r="N22" s="160"/>
      <c r="O22" s="161"/>
      <c r="P22" s="135" t="s">
        <v>33</v>
      </c>
      <c r="Q22" s="136"/>
      <c r="R22" s="150" t="s">
        <v>45</v>
      </c>
      <c r="S22" s="168"/>
      <c r="T22" s="142"/>
      <c r="U22" s="143"/>
      <c r="V22" s="143"/>
      <c r="W22" s="144"/>
      <c r="AC22" s="85" t="s">
        <v>74</v>
      </c>
    </row>
    <row r="23" spans="1:29" ht="19.5" customHeight="1" x14ac:dyDescent="0.15">
      <c r="A23" s="151"/>
      <c r="B23" s="153"/>
      <c r="C23" s="154"/>
      <c r="D23" s="96" t="s">
        <v>55</v>
      </c>
      <c r="E23" s="84" t="s">
        <v>56</v>
      </c>
      <c r="F23" s="71" t="s">
        <v>11</v>
      </c>
      <c r="G23" s="91" t="s">
        <v>12</v>
      </c>
      <c r="H23" s="84" t="s">
        <v>29</v>
      </c>
      <c r="I23" s="93" t="s">
        <v>30</v>
      </c>
      <c r="J23" s="98" t="s">
        <v>55</v>
      </c>
      <c r="K23" s="84" t="s">
        <v>56</v>
      </c>
      <c r="L23" s="71" t="s">
        <v>11</v>
      </c>
      <c r="M23" s="91" t="s">
        <v>12</v>
      </c>
      <c r="N23" s="84" t="s">
        <v>29</v>
      </c>
      <c r="O23" s="72" t="s">
        <v>30</v>
      </c>
      <c r="P23" s="137" t="s">
        <v>23</v>
      </c>
      <c r="Q23" s="138"/>
      <c r="R23" s="151"/>
      <c r="S23" s="169"/>
      <c r="T23" s="142"/>
      <c r="U23" s="143"/>
      <c r="V23" s="143"/>
      <c r="W23" s="144"/>
      <c r="AC23" s="85" t="s">
        <v>75</v>
      </c>
    </row>
    <row r="24" spans="1:29" ht="19.5" customHeight="1" x14ac:dyDescent="0.15">
      <c r="A24" s="73" t="s">
        <v>9</v>
      </c>
      <c r="B24" s="74" t="str">
        <f>IF('参加者合計（）'!$B$6="","",'参加者合計（）'!$B$6:$G$6)</f>
        <v/>
      </c>
      <c r="C24" s="155"/>
      <c r="D24" s="97">
        <f>COUNTIF(男子ｼﾝｸﾞﾙｽ!B17:B70,"2BS")</f>
        <v>0</v>
      </c>
      <c r="E24" s="78">
        <f>COUNTIF(男子ｼﾝｸﾞﾙｽ!B17:B70,"4BS")</f>
        <v>0</v>
      </c>
      <c r="F24" s="113">
        <f>COUNTIF(男子ｼﾝｸﾞﾙｽ!B17:B70,"5BS")</f>
        <v>0</v>
      </c>
      <c r="G24" s="90">
        <f>COUNTIF(男子ｼﾝｸﾞﾙｽ!B17:B70,"6BS")</f>
        <v>0</v>
      </c>
      <c r="H24" s="78">
        <f>COUNTIF(男子ｼﾝｸﾞﾙｽ!B17:B70,"1BS")</f>
        <v>0</v>
      </c>
      <c r="I24" s="90">
        <f>COUNTIF(男子ｼﾝｸﾞﾙｽ!B17:B70,"23BS")</f>
        <v>0</v>
      </c>
      <c r="J24" s="99">
        <f>COUNTIF(女子ｼﾝｸﾞﾙｽ!B17:B70,"2GS")</f>
        <v>0</v>
      </c>
      <c r="K24" s="81">
        <f>COUNTIF(女子ｼﾝｸﾞﾙｽ!B17:B70,"4GS")</f>
        <v>0</v>
      </c>
      <c r="L24" s="75">
        <f>COUNTIF(女子ｼﾝｸﾞﾙｽ!B17:B70,"5GS")</f>
        <v>0</v>
      </c>
      <c r="M24" s="90">
        <f>COUNTIF(女子ｼﾝｸﾞﾙｽ!B17:B70,"6GS")</f>
        <v>0</v>
      </c>
      <c r="N24" s="78">
        <f>COUNTIF(女子ｼﾝｸﾞﾙｽ!B17:B70,"1GS")</f>
        <v>0</v>
      </c>
      <c r="O24" s="78">
        <f>COUNTIF(女子ｼﾝｸﾞﾙｽ!B17:B70,"23GS")</f>
        <v>0</v>
      </c>
      <c r="P24" s="162" t="str">
        <f>IF(SUM(D24:O24)=0,"",SUM(D24:O24))</f>
        <v/>
      </c>
      <c r="Q24" s="163"/>
      <c r="R24" s="162">
        <f>SUMPRODUCT(D24:O24,D25:O25)</f>
        <v>0</v>
      </c>
      <c r="S24" s="163"/>
      <c r="T24" s="142"/>
      <c r="U24" s="143"/>
      <c r="V24" s="143"/>
      <c r="W24" s="144"/>
      <c r="AC24" s="85" t="s">
        <v>76</v>
      </c>
    </row>
    <row r="25" spans="1:29" ht="14.25" customHeight="1" thickBot="1" x14ac:dyDescent="0.2">
      <c r="A25" s="77"/>
      <c r="B25" s="109"/>
      <c r="C25" s="110" t="s">
        <v>129</v>
      </c>
      <c r="D25" s="112">
        <v>3000</v>
      </c>
      <c r="E25" s="114">
        <v>3000</v>
      </c>
      <c r="F25" s="121">
        <v>3000</v>
      </c>
      <c r="G25" s="118">
        <v>3000</v>
      </c>
      <c r="H25" s="114">
        <v>3000</v>
      </c>
      <c r="I25" s="118">
        <v>3000</v>
      </c>
      <c r="J25" s="116">
        <v>3000</v>
      </c>
      <c r="K25" s="114">
        <v>3000</v>
      </c>
      <c r="L25" s="121">
        <v>3000</v>
      </c>
      <c r="M25" s="118">
        <v>3000</v>
      </c>
      <c r="N25" s="114">
        <v>3000</v>
      </c>
      <c r="O25" s="119">
        <v>3000</v>
      </c>
      <c r="P25" s="164"/>
      <c r="Q25" s="165"/>
      <c r="R25" s="164"/>
      <c r="S25" s="165"/>
      <c r="T25" s="145"/>
      <c r="U25" s="146"/>
      <c r="V25" s="146"/>
      <c r="W25" s="147"/>
      <c r="AC25" s="85" t="s">
        <v>79</v>
      </c>
    </row>
    <row r="26" spans="1:29" ht="19.5" customHeight="1" x14ac:dyDescent="0.15">
      <c r="AC26" s="85" t="s">
        <v>85</v>
      </c>
    </row>
    <row r="27" spans="1:29" ht="19.5" customHeight="1" x14ac:dyDescent="0.15">
      <c r="AC27" s="85" t="s">
        <v>86</v>
      </c>
    </row>
    <row r="28" spans="1:29" ht="19.5" customHeight="1" x14ac:dyDescent="0.15">
      <c r="AC28" s="85" t="s">
        <v>87</v>
      </c>
    </row>
    <row r="29" spans="1:29" ht="20.25" customHeight="1" x14ac:dyDescent="0.15">
      <c r="D29" s="124" t="s">
        <v>114</v>
      </c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AC29" s="85" t="s">
        <v>88</v>
      </c>
    </row>
    <row r="30" spans="1:29" ht="19.5" x14ac:dyDescent="0.15">
      <c r="D30" s="124" t="s">
        <v>113</v>
      </c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AC30" s="85" t="s">
        <v>89</v>
      </c>
    </row>
    <row r="31" spans="1:29" ht="19.5" x14ac:dyDescent="0.15">
      <c r="AC31" s="85" t="s">
        <v>90</v>
      </c>
    </row>
    <row r="32" spans="1:29" ht="19.5" x14ac:dyDescent="0.15">
      <c r="AC32" s="85" t="s">
        <v>91</v>
      </c>
    </row>
    <row r="33" spans="29:29" ht="19.5" x14ac:dyDescent="0.15">
      <c r="AC33" s="85" t="s">
        <v>92</v>
      </c>
    </row>
    <row r="34" spans="29:29" ht="19.5" x14ac:dyDescent="0.15">
      <c r="AC34" s="85" t="s">
        <v>93</v>
      </c>
    </row>
    <row r="35" spans="29:29" ht="19.5" x14ac:dyDescent="0.15">
      <c r="AC35" s="85" t="s">
        <v>94</v>
      </c>
    </row>
    <row r="36" spans="29:29" ht="19.5" x14ac:dyDescent="0.15">
      <c r="AC36" s="85" t="s">
        <v>95</v>
      </c>
    </row>
    <row r="37" spans="29:29" ht="19.5" x14ac:dyDescent="0.15">
      <c r="AC37" s="85" t="s">
        <v>96</v>
      </c>
    </row>
    <row r="38" spans="29:29" ht="19.5" x14ac:dyDescent="0.15">
      <c r="AC38" s="85" t="s">
        <v>97</v>
      </c>
    </row>
    <row r="39" spans="29:29" ht="19.5" x14ac:dyDescent="0.15">
      <c r="AC39" s="85" t="s">
        <v>98</v>
      </c>
    </row>
    <row r="40" spans="29:29" ht="19.5" x14ac:dyDescent="0.15">
      <c r="AC40" s="85" t="s">
        <v>99</v>
      </c>
    </row>
    <row r="41" spans="29:29" ht="19.5" x14ac:dyDescent="0.15">
      <c r="AC41" s="85" t="s">
        <v>100</v>
      </c>
    </row>
    <row r="42" spans="29:29" ht="19.5" x14ac:dyDescent="0.15">
      <c r="AC42" s="85" t="s">
        <v>101</v>
      </c>
    </row>
    <row r="43" spans="29:29" ht="19.5" x14ac:dyDescent="0.15">
      <c r="AC43" s="85" t="s">
        <v>102</v>
      </c>
    </row>
    <row r="44" spans="29:29" ht="19.5" x14ac:dyDescent="0.15">
      <c r="AC44" s="85" t="s">
        <v>103</v>
      </c>
    </row>
    <row r="45" spans="29:29" ht="19.5" x14ac:dyDescent="0.15">
      <c r="AC45" s="85" t="s">
        <v>104</v>
      </c>
    </row>
    <row r="46" spans="29:29" ht="19.5" x14ac:dyDescent="0.15">
      <c r="AC46" s="85" t="s">
        <v>105</v>
      </c>
    </row>
    <row r="47" spans="29:29" ht="19.5" x14ac:dyDescent="0.15">
      <c r="AC47" s="85" t="s">
        <v>106</v>
      </c>
    </row>
    <row r="48" spans="29:29" ht="19.5" x14ac:dyDescent="0.15">
      <c r="AC48" s="85" t="s">
        <v>107</v>
      </c>
    </row>
  </sheetData>
  <mergeCells count="44">
    <mergeCell ref="D30:Q30"/>
    <mergeCell ref="D29:U29"/>
    <mergeCell ref="A1:N2"/>
    <mergeCell ref="B17:B18"/>
    <mergeCell ref="A17:A18"/>
    <mergeCell ref="B8:G8"/>
    <mergeCell ref="H8:I8"/>
    <mergeCell ref="J8:N8"/>
    <mergeCell ref="H6:I6"/>
    <mergeCell ref="J6:N6"/>
    <mergeCell ref="B6:G6"/>
    <mergeCell ref="B9:G9"/>
    <mergeCell ref="A12:N13"/>
    <mergeCell ref="B3:G3"/>
    <mergeCell ref="H3:I3"/>
    <mergeCell ref="J9:R9"/>
    <mergeCell ref="J11:R11"/>
    <mergeCell ref="J17:O17"/>
    <mergeCell ref="A22:A23"/>
    <mergeCell ref="B22:B23"/>
    <mergeCell ref="C17:C19"/>
    <mergeCell ref="C22:C24"/>
    <mergeCell ref="F21:N21"/>
    <mergeCell ref="D22:I22"/>
    <mergeCell ref="J22:O22"/>
    <mergeCell ref="D17:I17"/>
    <mergeCell ref="P19:Q20"/>
    <mergeCell ref="R19:S20"/>
    <mergeCell ref="P24:Q25"/>
    <mergeCell ref="R24:S25"/>
    <mergeCell ref="R17:S18"/>
    <mergeCell ref="R22:S23"/>
    <mergeCell ref="T17:W18"/>
    <mergeCell ref="P22:Q22"/>
    <mergeCell ref="P23:Q23"/>
    <mergeCell ref="P17:Q17"/>
    <mergeCell ref="P18:Q18"/>
    <mergeCell ref="T19:W25"/>
    <mergeCell ref="J10:R10"/>
    <mergeCell ref="B4:J4"/>
    <mergeCell ref="B10:G10"/>
    <mergeCell ref="J3:L3"/>
    <mergeCell ref="M3:N3"/>
    <mergeCell ref="O3:P3"/>
  </mergeCells>
  <phoneticPr fontId="1"/>
  <dataValidations count="2">
    <dataValidation type="list" allowBlank="1" showInputMessage="1" showErrorMessage="1" sqref="O3:P3" xr:uid="{525BC497-CB1E-42B0-BB7D-52DB2EDA079D}">
      <formula1>"有,無"</formula1>
    </dataValidation>
    <dataValidation type="list" allowBlank="1" showInputMessage="1" showErrorMessage="1" sqref="J3" xr:uid="{69B3D6AC-A863-4738-8E5C-922CD5DC4ED8}">
      <formula1>$AC$2:$AC$48</formula1>
    </dataValidation>
  </dataValidations>
  <pageMargins left="0.7" right="0.7" top="0.75" bottom="0.7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M64"/>
  <sheetViews>
    <sheetView topLeftCell="A6" zoomScaleNormal="100" workbookViewId="0">
      <pane xSplit="1" ySplit="10" topLeftCell="B16" activePane="bottomRight" state="frozen"/>
      <selection activeCell="A6" sqref="A6"/>
      <selection pane="topRight" activeCell="B6" sqref="B6"/>
      <selection pane="bottomLeft" activeCell="A16" sqref="A16"/>
      <selection pane="bottomRight" activeCell="A6" sqref="A6"/>
    </sheetView>
  </sheetViews>
  <sheetFormatPr defaultRowHeight="13.5" x14ac:dyDescent="0.15"/>
  <cols>
    <col min="1" max="2" width="9" style="3"/>
    <col min="3" max="5" width="15.625" style="8" customWidth="1"/>
    <col min="6" max="7" width="7.625" style="3" customWidth="1"/>
    <col min="8" max="8" width="24.625" style="3" customWidth="1"/>
    <col min="9" max="9" width="12.625" style="1" customWidth="1"/>
  </cols>
  <sheetData>
    <row r="1" spans="1:13" hidden="1" x14ac:dyDescent="0.15">
      <c r="A1" s="180" t="s">
        <v>16</v>
      </c>
      <c r="B1" s="180"/>
      <c r="C1" s="180"/>
      <c r="D1" s="180"/>
      <c r="E1" s="180"/>
      <c r="F1" s="180"/>
      <c r="G1" s="180"/>
      <c r="H1" s="180"/>
      <c r="I1" s="180"/>
    </row>
    <row r="2" spans="1:13" hidden="1" x14ac:dyDescent="0.15">
      <c r="A2" s="180"/>
      <c r="B2" s="180"/>
      <c r="C2" s="180"/>
      <c r="D2" s="180"/>
      <c r="E2" s="180"/>
      <c r="F2" s="180"/>
      <c r="G2" s="180"/>
      <c r="H2" s="180"/>
      <c r="I2" s="180"/>
    </row>
    <row r="3" spans="1:13" hidden="1" x14ac:dyDescent="0.15">
      <c r="A3" s="2" t="s">
        <v>4</v>
      </c>
      <c r="B3" s="188" t="str">
        <f>IF('参加者合計（）'!$B$3:$G$3="","",'参加者合計（）'!$B$3:$G$3)</f>
        <v/>
      </c>
      <c r="C3" s="188"/>
      <c r="D3" s="188"/>
      <c r="E3" s="86" t="s">
        <v>112</v>
      </c>
      <c r="F3" s="188" t="str">
        <f>IF('参加者合計（）'!$J$3="","",'参加者合計（）'!$J$3)</f>
        <v/>
      </c>
      <c r="G3" s="188"/>
      <c r="H3" s="188"/>
    </row>
    <row r="4" spans="1:13" hidden="1" x14ac:dyDescent="0.15">
      <c r="C4" s="4"/>
      <c r="D4" s="4"/>
      <c r="E4" s="4"/>
      <c r="F4" s="4"/>
      <c r="G4" s="4"/>
    </row>
    <row r="5" spans="1:13" hidden="1" x14ac:dyDescent="0.15">
      <c r="A5" s="9" t="s">
        <v>10</v>
      </c>
      <c r="B5" s="187" t="str">
        <f>IF('参加者合計（）'!$B$6:$D$6="","",'参加者合計（）'!$B$6:$D$6)</f>
        <v/>
      </c>
      <c r="C5" s="187"/>
      <c r="D5" s="187"/>
      <c r="E5" s="9"/>
      <c r="F5" s="2" t="s">
        <v>5</v>
      </c>
      <c r="G5" s="2"/>
      <c r="H5" s="187" t="str">
        <f>IF('参加者合計（）'!$J$6="","",'参加者合計（）'!$J$6)</f>
        <v/>
      </c>
      <c r="I5" s="187"/>
      <c r="J5" s="187"/>
      <c r="K5" s="13"/>
      <c r="M5" s="13"/>
    </row>
    <row r="6" spans="1:13" ht="24" customHeight="1" thickBot="1" x14ac:dyDescent="0.2">
      <c r="A6" s="4"/>
      <c r="B6" s="4"/>
      <c r="C6" s="4"/>
      <c r="D6" s="4"/>
      <c r="E6" s="4"/>
    </row>
    <row r="7" spans="1:13" x14ac:dyDescent="0.15">
      <c r="A7" s="181" t="s">
        <v>34</v>
      </c>
      <c r="B7" s="182"/>
      <c r="C7" s="183"/>
      <c r="D7" s="179" t="s">
        <v>8</v>
      </c>
      <c r="E7" s="179"/>
      <c r="F7" s="179"/>
      <c r="G7" s="179"/>
      <c r="H7" s="179"/>
      <c r="I7" s="179"/>
    </row>
    <row r="8" spans="1:13" ht="14.25" thickBot="1" x14ac:dyDescent="0.2">
      <c r="A8" s="184"/>
      <c r="B8" s="185"/>
      <c r="C8" s="186"/>
      <c r="D8" s="179" t="s">
        <v>50</v>
      </c>
      <c r="E8" s="179"/>
      <c r="F8" s="179"/>
      <c r="G8" s="179"/>
      <c r="H8" s="179"/>
      <c r="I8" s="179"/>
    </row>
    <row r="9" spans="1:13" x14ac:dyDescent="0.15">
      <c r="C9" s="3"/>
      <c r="D9" s="175" t="s">
        <v>21</v>
      </c>
      <c r="E9" s="176"/>
      <c r="F9" s="176"/>
      <c r="G9" s="176"/>
      <c r="H9" s="176"/>
      <c r="I9" s="176"/>
    </row>
    <row r="10" spans="1:13" x14ac:dyDescent="0.15">
      <c r="C10" s="3"/>
      <c r="D10" s="43"/>
      <c r="E10" s="44"/>
      <c r="F10" s="44"/>
      <c r="G10" s="44"/>
      <c r="H10" s="44"/>
      <c r="I10" s="44"/>
    </row>
    <row r="11" spans="1:13" x14ac:dyDescent="0.15">
      <c r="C11" s="3"/>
      <c r="D11" s="179" t="s">
        <v>57</v>
      </c>
      <c r="E11" s="179"/>
      <c r="F11" s="179"/>
      <c r="G11" s="179"/>
      <c r="H11" s="179"/>
      <c r="I11" s="179"/>
    </row>
    <row r="12" spans="1:13" ht="30" customHeight="1" x14ac:dyDescent="0.15">
      <c r="C12" s="3"/>
      <c r="F12" s="8"/>
      <c r="G12" s="8"/>
      <c r="H12" s="8"/>
      <c r="I12" s="8"/>
    </row>
    <row r="13" spans="1:13" ht="30" customHeight="1" x14ac:dyDescent="0.15">
      <c r="C13" s="3"/>
      <c r="F13" s="8"/>
      <c r="G13" s="8"/>
      <c r="H13" s="8"/>
      <c r="I13" s="8"/>
    </row>
    <row r="14" spans="1:13" ht="19.5" customHeight="1" thickBot="1" x14ac:dyDescent="0.2">
      <c r="B14" s="42" t="s">
        <v>25</v>
      </c>
      <c r="C14" s="3"/>
      <c r="F14" s="8"/>
      <c r="G14" s="8"/>
      <c r="H14" s="8"/>
      <c r="I14" s="8"/>
    </row>
    <row r="15" spans="1:13" ht="20.100000000000001" customHeight="1" x14ac:dyDescent="0.15">
      <c r="A15" s="18" t="s">
        <v>6</v>
      </c>
      <c r="B15" s="19" t="s">
        <v>17</v>
      </c>
      <c r="C15" s="20" t="s">
        <v>0</v>
      </c>
      <c r="D15" s="20" t="s">
        <v>1</v>
      </c>
      <c r="E15" s="20" t="s">
        <v>15</v>
      </c>
      <c r="F15" s="21" t="s">
        <v>2</v>
      </c>
      <c r="G15" s="21" t="s">
        <v>112</v>
      </c>
      <c r="H15" s="21" t="s">
        <v>3</v>
      </c>
      <c r="I15" s="22" t="s">
        <v>7</v>
      </c>
    </row>
    <row r="16" spans="1:13" ht="16.5" customHeight="1" x14ac:dyDescent="0.15">
      <c r="A16" s="177">
        <v>0</v>
      </c>
      <c r="B16" s="11" t="s">
        <v>20</v>
      </c>
      <c r="C16" s="14" t="s">
        <v>115</v>
      </c>
      <c r="D16" s="14" t="s">
        <v>116</v>
      </c>
      <c r="E16" s="6" t="str">
        <f>IF(C16&lt;&gt;"",$B$3," ")</f>
        <v/>
      </c>
      <c r="F16" s="16" t="s">
        <v>35</v>
      </c>
      <c r="G16" s="16" t="str">
        <f>IF(C16&lt;&gt;"",$F$3," ")</f>
        <v/>
      </c>
      <c r="H16" s="16" t="s">
        <v>110</v>
      </c>
      <c r="I16" s="23"/>
    </row>
    <row r="17" spans="1:9" ht="16.5" customHeight="1" x14ac:dyDescent="0.15">
      <c r="A17" s="178"/>
      <c r="B17" s="29" t="s">
        <v>20</v>
      </c>
      <c r="C17" s="30" t="s">
        <v>117</v>
      </c>
      <c r="D17" s="30" t="s">
        <v>118</v>
      </c>
      <c r="E17" s="31" t="str">
        <f t="shared" ref="E17:E25" si="0">IF(C17&lt;&gt;"",$B$3," ")</f>
        <v/>
      </c>
      <c r="F17" s="32" t="s">
        <v>36</v>
      </c>
      <c r="G17" s="32" t="str">
        <f t="shared" ref="G17:G37" si="1">IF(C17&lt;&gt;"",$F$3," ")</f>
        <v/>
      </c>
      <c r="H17" s="32" t="s">
        <v>111</v>
      </c>
      <c r="I17" s="33"/>
    </row>
    <row r="18" spans="1:9" ht="16.5" customHeight="1" x14ac:dyDescent="0.15">
      <c r="A18" s="173">
        <v>1</v>
      </c>
      <c r="B18" s="10"/>
      <c r="C18" s="34"/>
      <c r="D18" s="34"/>
      <c r="E18" s="5" t="str">
        <f>IF(C18&lt;&gt;"",$B$3," ")</f>
        <v xml:space="preserve"> </v>
      </c>
      <c r="F18" s="35"/>
      <c r="G18" s="35" t="str">
        <f t="shared" si="1"/>
        <v xml:space="preserve"> </v>
      </c>
      <c r="H18" s="35"/>
      <c r="I18" s="36"/>
    </row>
    <row r="19" spans="1:9" ht="16.5" customHeight="1" x14ac:dyDescent="0.15">
      <c r="A19" s="174"/>
      <c r="B19" s="12"/>
      <c r="C19" s="15"/>
      <c r="D19" s="15"/>
      <c r="E19" s="7" t="str">
        <f t="shared" si="0"/>
        <v xml:space="preserve"> </v>
      </c>
      <c r="F19" s="17"/>
      <c r="G19" s="17" t="str">
        <f t="shared" si="1"/>
        <v xml:space="preserve"> </v>
      </c>
      <c r="H19" s="17"/>
      <c r="I19" s="24"/>
    </row>
    <row r="20" spans="1:9" ht="16.5" customHeight="1" x14ac:dyDescent="0.15">
      <c r="A20" s="178">
        <v>2</v>
      </c>
      <c r="B20" s="37"/>
      <c r="C20" s="38"/>
      <c r="D20" s="38"/>
      <c r="E20" s="39" t="str">
        <f t="shared" si="0"/>
        <v xml:space="preserve"> </v>
      </c>
      <c r="F20" s="40"/>
      <c r="G20" s="40" t="str">
        <f t="shared" si="1"/>
        <v xml:space="preserve"> </v>
      </c>
      <c r="H20" s="40"/>
      <c r="I20" s="41"/>
    </row>
    <row r="21" spans="1:9" ht="16.5" customHeight="1" x14ac:dyDescent="0.15">
      <c r="A21" s="178"/>
      <c r="B21" s="29"/>
      <c r="C21" s="30"/>
      <c r="D21" s="30"/>
      <c r="E21" s="31" t="str">
        <f t="shared" si="0"/>
        <v xml:space="preserve"> </v>
      </c>
      <c r="F21" s="32"/>
      <c r="G21" s="32" t="str">
        <f t="shared" si="1"/>
        <v xml:space="preserve"> </v>
      </c>
      <c r="H21" s="32"/>
      <c r="I21" s="33"/>
    </row>
    <row r="22" spans="1:9" ht="16.5" customHeight="1" x14ac:dyDescent="0.15">
      <c r="A22" s="173">
        <v>3</v>
      </c>
      <c r="B22" s="10"/>
      <c r="C22" s="34"/>
      <c r="D22" s="34"/>
      <c r="E22" s="5" t="str">
        <f t="shared" si="0"/>
        <v xml:space="preserve"> </v>
      </c>
      <c r="F22" s="35"/>
      <c r="G22" s="35" t="str">
        <f t="shared" si="1"/>
        <v xml:space="preserve"> </v>
      </c>
      <c r="H22" s="35"/>
      <c r="I22" s="36"/>
    </row>
    <row r="23" spans="1:9" ht="16.5" customHeight="1" x14ac:dyDescent="0.15">
      <c r="A23" s="174"/>
      <c r="B23" s="12"/>
      <c r="C23" s="15"/>
      <c r="D23" s="15"/>
      <c r="E23" s="7" t="str">
        <f t="shared" si="0"/>
        <v xml:space="preserve"> </v>
      </c>
      <c r="F23" s="17"/>
      <c r="G23" s="17" t="str">
        <f t="shared" si="1"/>
        <v xml:space="preserve"> </v>
      </c>
      <c r="H23" s="17"/>
      <c r="I23" s="24"/>
    </row>
    <row r="24" spans="1:9" ht="16.5" customHeight="1" x14ac:dyDescent="0.15">
      <c r="A24" s="178">
        <v>4</v>
      </c>
      <c r="B24" s="37"/>
      <c r="C24" s="38"/>
      <c r="D24" s="38"/>
      <c r="E24" s="39" t="str">
        <f t="shared" si="0"/>
        <v xml:space="preserve"> </v>
      </c>
      <c r="F24" s="40"/>
      <c r="G24" s="40" t="str">
        <f t="shared" si="1"/>
        <v xml:space="preserve"> </v>
      </c>
      <c r="H24" s="40"/>
      <c r="I24" s="41"/>
    </row>
    <row r="25" spans="1:9" ht="16.5" customHeight="1" x14ac:dyDescent="0.15">
      <c r="A25" s="178"/>
      <c r="B25" s="66"/>
      <c r="C25" s="15"/>
      <c r="D25" s="15"/>
      <c r="E25" s="7" t="str">
        <f t="shared" si="0"/>
        <v xml:space="preserve"> </v>
      </c>
      <c r="F25" s="17"/>
      <c r="G25" s="17" t="str">
        <f t="shared" si="1"/>
        <v xml:space="preserve"> </v>
      </c>
      <c r="H25" s="17"/>
      <c r="I25" s="24"/>
    </row>
    <row r="26" spans="1:9" ht="16.5" customHeight="1" x14ac:dyDescent="0.15">
      <c r="A26" s="173">
        <v>5</v>
      </c>
      <c r="B26" s="37"/>
      <c r="C26" s="38"/>
      <c r="D26" s="38"/>
      <c r="E26" s="39" t="str">
        <f t="shared" ref="E26:E27" si="2">IF(C26&lt;&gt;"",$B$3," ")</f>
        <v xml:space="preserve"> </v>
      </c>
      <c r="F26" s="40"/>
      <c r="G26" s="40" t="str">
        <f t="shared" si="1"/>
        <v xml:space="preserve"> </v>
      </c>
      <c r="H26" s="40"/>
      <c r="I26" s="41"/>
    </row>
    <row r="27" spans="1:9" ht="16.5" customHeight="1" x14ac:dyDescent="0.15">
      <c r="A27" s="174"/>
      <c r="B27" s="66"/>
      <c r="C27" s="15"/>
      <c r="D27" s="15"/>
      <c r="E27" s="7" t="str">
        <f t="shared" si="2"/>
        <v xml:space="preserve"> </v>
      </c>
      <c r="F27" s="17"/>
      <c r="G27" s="17" t="str">
        <f t="shared" si="1"/>
        <v xml:space="preserve"> </v>
      </c>
      <c r="H27" s="17"/>
      <c r="I27" s="24"/>
    </row>
    <row r="28" spans="1:9" ht="16.5" customHeight="1" x14ac:dyDescent="0.15">
      <c r="A28" s="178">
        <v>6</v>
      </c>
      <c r="B28" s="37"/>
      <c r="C28" s="38"/>
      <c r="D28" s="38"/>
      <c r="E28" s="39" t="str">
        <f t="shared" ref="E28:E37" si="3">IF(C28&lt;&gt;"",$B$3," ")</f>
        <v xml:space="preserve"> </v>
      </c>
      <c r="F28" s="40"/>
      <c r="G28" s="40" t="str">
        <f t="shared" si="1"/>
        <v xml:space="preserve"> </v>
      </c>
      <c r="H28" s="40"/>
      <c r="I28" s="41"/>
    </row>
    <row r="29" spans="1:9" ht="16.5" customHeight="1" x14ac:dyDescent="0.15">
      <c r="A29" s="178"/>
      <c r="B29" s="66"/>
      <c r="C29" s="30"/>
      <c r="D29" s="30"/>
      <c r="E29" s="31" t="str">
        <f t="shared" si="3"/>
        <v xml:space="preserve"> </v>
      </c>
      <c r="F29" s="32"/>
      <c r="G29" s="32" t="str">
        <f t="shared" si="1"/>
        <v xml:space="preserve"> </v>
      </c>
      <c r="H29" s="32"/>
      <c r="I29" s="33"/>
    </row>
    <row r="30" spans="1:9" ht="16.5" customHeight="1" x14ac:dyDescent="0.15">
      <c r="A30" s="173">
        <v>7</v>
      </c>
      <c r="B30" s="37"/>
      <c r="C30" s="34"/>
      <c r="D30" s="34"/>
      <c r="E30" s="5" t="str">
        <f t="shared" si="3"/>
        <v xml:space="preserve"> </v>
      </c>
      <c r="F30" s="35"/>
      <c r="G30" s="35" t="str">
        <f t="shared" si="1"/>
        <v xml:space="preserve"> </v>
      </c>
      <c r="H30" s="35"/>
      <c r="I30" s="36"/>
    </row>
    <row r="31" spans="1:9" ht="16.5" customHeight="1" x14ac:dyDescent="0.15">
      <c r="A31" s="174"/>
      <c r="B31" s="66"/>
      <c r="C31" s="15"/>
      <c r="D31" s="15"/>
      <c r="E31" s="7" t="str">
        <f t="shared" si="3"/>
        <v xml:space="preserve"> </v>
      </c>
      <c r="F31" s="17"/>
      <c r="G31" s="17" t="str">
        <f t="shared" si="1"/>
        <v xml:space="preserve"> </v>
      </c>
      <c r="H31" s="17"/>
      <c r="I31" s="24"/>
    </row>
    <row r="32" spans="1:9" ht="16.5" customHeight="1" x14ac:dyDescent="0.15">
      <c r="A32" s="178">
        <v>8</v>
      </c>
      <c r="B32" s="37"/>
      <c r="C32" s="38"/>
      <c r="D32" s="38"/>
      <c r="E32" s="39" t="str">
        <f t="shared" si="3"/>
        <v xml:space="preserve"> </v>
      </c>
      <c r="F32" s="40"/>
      <c r="G32" s="40" t="str">
        <f t="shared" si="1"/>
        <v xml:space="preserve"> </v>
      </c>
      <c r="H32" s="40"/>
      <c r="I32" s="41"/>
    </row>
    <row r="33" spans="1:9" ht="16.5" customHeight="1" x14ac:dyDescent="0.15">
      <c r="A33" s="178"/>
      <c r="B33" s="66"/>
      <c r="C33" s="30"/>
      <c r="D33" s="30"/>
      <c r="E33" s="31" t="str">
        <f t="shared" si="3"/>
        <v xml:space="preserve"> </v>
      </c>
      <c r="F33" s="32"/>
      <c r="G33" s="32" t="str">
        <f t="shared" si="1"/>
        <v xml:space="preserve"> </v>
      </c>
      <c r="H33" s="32"/>
      <c r="I33" s="33"/>
    </row>
    <row r="34" spans="1:9" ht="16.5" customHeight="1" x14ac:dyDescent="0.15">
      <c r="A34" s="173">
        <v>9</v>
      </c>
      <c r="B34" s="37"/>
      <c r="C34" s="34"/>
      <c r="D34" s="34"/>
      <c r="E34" s="5" t="str">
        <f t="shared" si="3"/>
        <v xml:space="preserve"> </v>
      </c>
      <c r="F34" s="35"/>
      <c r="G34" s="35" t="str">
        <f t="shared" si="1"/>
        <v xml:space="preserve"> </v>
      </c>
      <c r="H34" s="35"/>
      <c r="I34" s="36"/>
    </row>
    <row r="35" spans="1:9" ht="16.5" customHeight="1" x14ac:dyDescent="0.15">
      <c r="A35" s="174"/>
      <c r="B35" s="66"/>
      <c r="C35" s="15"/>
      <c r="D35" s="15"/>
      <c r="E35" s="7" t="str">
        <f t="shared" si="3"/>
        <v xml:space="preserve"> </v>
      </c>
      <c r="F35" s="17"/>
      <c r="G35" s="17" t="str">
        <f t="shared" si="1"/>
        <v xml:space="preserve"> </v>
      </c>
      <c r="H35" s="17"/>
      <c r="I35" s="24"/>
    </row>
    <row r="36" spans="1:9" ht="16.5" customHeight="1" x14ac:dyDescent="0.15">
      <c r="A36" s="178">
        <v>10</v>
      </c>
      <c r="B36" s="37"/>
      <c r="C36" s="38"/>
      <c r="D36" s="38"/>
      <c r="E36" s="39" t="str">
        <f t="shared" si="3"/>
        <v xml:space="preserve"> </v>
      </c>
      <c r="F36" s="40"/>
      <c r="G36" s="40" t="str">
        <f t="shared" si="1"/>
        <v xml:space="preserve"> </v>
      </c>
      <c r="H36" s="40"/>
      <c r="I36" s="41"/>
    </row>
    <row r="37" spans="1:9" ht="16.5" customHeight="1" thickBot="1" x14ac:dyDescent="0.2">
      <c r="A37" s="189"/>
      <c r="B37" s="79"/>
      <c r="C37" s="25"/>
      <c r="D37" s="25"/>
      <c r="E37" s="26" t="str">
        <f t="shared" si="3"/>
        <v xml:space="preserve"> </v>
      </c>
      <c r="F37" s="27"/>
      <c r="G37" s="27" t="str">
        <f t="shared" si="1"/>
        <v xml:space="preserve"> </v>
      </c>
      <c r="H37" s="27"/>
      <c r="I37" s="28"/>
    </row>
    <row r="38" spans="1:9" ht="16.5" customHeight="1" x14ac:dyDescent="0.15">
      <c r="A38" s="173">
        <v>11</v>
      </c>
      <c r="B38" s="10"/>
      <c r="C38" s="34"/>
      <c r="D38" s="34"/>
      <c r="E38" s="5" t="str">
        <f>IF(C38&lt;&gt;"",$B$3," ")</f>
        <v xml:space="preserve"> </v>
      </c>
      <c r="F38" s="35"/>
      <c r="G38" s="35" t="str">
        <f t="shared" ref="G38:G57" si="4">IF(C38&lt;&gt;"",$F$3," ")</f>
        <v xml:space="preserve"> </v>
      </c>
      <c r="H38" s="35"/>
      <c r="I38" s="36"/>
    </row>
    <row r="39" spans="1:9" ht="16.5" customHeight="1" x14ac:dyDescent="0.15">
      <c r="A39" s="174"/>
      <c r="B39" s="12"/>
      <c r="C39" s="15"/>
      <c r="D39" s="15"/>
      <c r="E39" s="7" t="str">
        <f t="shared" ref="E39:E55" si="5">IF(C39&lt;&gt;"",$B$3," ")</f>
        <v xml:space="preserve"> </v>
      </c>
      <c r="F39" s="17"/>
      <c r="G39" s="17" t="str">
        <f t="shared" si="4"/>
        <v xml:space="preserve"> </v>
      </c>
      <c r="H39" s="17"/>
      <c r="I39" s="24"/>
    </row>
    <row r="40" spans="1:9" ht="16.5" customHeight="1" x14ac:dyDescent="0.15">
      <c r="A40" s="173">
        <v>12</v>
      </c>
      <c r="B40" s="37"/>
      <c r="C40" s="38"/>
      <c r="D40" s="38"/>
      <c r="E40" s="39" t="str">
        <f t="shared" si="5"/>
        <v xml:space="preserve"> </v>
      </c>
      <c r="F40" s="40"/>
      <c r="G40" s="40" t="str">
        <f t="shared" si="4"/>
        <v xml:space="preserve"> </v>
      </c>
      <c r="H40" s="40"/>
      <c r="I40" s="41"/>
    </row>
    <row r="41" spans="1:9" ht="16.5" customHeight="1" x14ac:dyDescent="0.15">
      <c r="A41" s="178"/>
      <c r="B41" s="29"/>
      <c r="C41" s="30"/>
      <c r="D41" s="30"/>
      <c r="E41" s="31" t="str">
        <f t="shared" si="5"/>
        <v xml:space="preserve"> </v>
      </c>
      <c r="F41" s="32"/>
      <c r="G41" s="32" t="str">
        <f t="shared" si="4"/>
        <v xml:space="preserve"> </v>
      </c>
      <c r="H41" s="32"/>
      <c r="I41" s="33"/>
    </row>
    <row r="42" spans="1:9" ht="16.5" customHeight="1" x14ac:dyDescent="0.15">
      <c r="A42" s="173">
        <v>13</v>
      </c>
      <c r="B42" s="10"/>
      <c r="C42" s="34"/>
      <c r="D42" s="34"/>
      <c r="E42" s="5" t="str">
        <f t="shared" si="5"/>
        <v xml:space="preserve"> </v>
      </c>
      <c r="F42" s="35"/>
      <c r="G42" s="35" t="str">
        <f t="shared" si="4"/>
        <v xml:space="preserve"> </v>
      </c>
      <c r="H42" s="35"/>
      <c r="I42" s="36"/>
    </row>
    <row r="43" spans="1:9" ht="16.5" customHeight="1" x14ac:dyDescent="0.15">
      <c r="A43" s="178"/>
      <c r="B43" s="12"/>
      <c r="C43" s="15"/>
      <c r="D43" s="15"/>
      <c r="E43" s="7" t="str">
        <f t="shared" si="5"/>
        <v xml:space="preserve"> </v>
      </c>
      <c r="F43" s="17"/>
      <c r="G43" s="17" t="str">
        <f t="shared" si="4"/>
        <v xml:space="preserve"> </v>
      </c>
      <c r="H43" s="17"/>
      <c r="I43" s="24"/>
    </row>
    <row r="44" spans="1:9" ht="16.5" customHeight="1" x14ac:dyDescent="0.15">
      <c r="A44" s="173">
        <v>14</v>
      </c>
      <c r="B44" s="37"/>
      <c r="C44" s="38"/>
      <c r="D44" s="38"/>
      <c r="E44" s="39" t="str">
        <f t="shared" si="5"/>
        <v xml:space="preserve"> </v>
      </c>
      <c r="F44" s="40"/>
      <c r="G44" s="40" t="str">
        <f t="shared" si="4"/>
        <v xml:space="preserve"> </v>
      </c>
      <c r="H44" s="40"/>
      <c r="I44" s="41"/>
    </row>
    <row r="45" spans="1:9" ht="16.5" customHeight="1" x14ac:dyDescent="0.15">
      <c r="A45" s="178"/>
      <c r="B45" s="66"/>
      <c r="C45" s="15"/>
      <c r="D45" s="15"/>
      <c r="E45" s="7" t="str">
        <f>IF(C45&lt;&gt;"",$B$3," ")</f>
        <v xml:space="preserve"> </v>
      </c>
      <c r="F45" s="17"/>
      <c r="G45" s="17" t="str">
        <f t="shared" si="4"/>
        <v xml:space="preserve"> </v>
      </c>
      <c r="H45" s="17"/>
      <c r="I45" s="24"/>
    </row>
    <row r="46" spans="1:9" ht="16.5" customHeight="1" x14ac:dyDescent="0.15">
      <c r="A46" s="173">
        <v>15</v>
      </c>
      <c r="B46" s="37"/>
      <c r="C46" s="38"/>
      <c r="D46" s="38"/>
      <c r="E46" s="39" t="str">
        <f t="shared" si="5"/>
        <v xml:space="preserve"> </v>
      </c>
      <c r="F46" s="40"/>
      <c r="G46" s="40" t="str">
        <f t="shared" si="4"/>
        <v xml:space="preserve"> </v>
      </c>
      <c r="H46" s="40"/>
      <c r="I46" s="41"/>
    </row>
    <row r="47" spans="1:9" ht="16.5" customHeight="1" x14ac:dyDescent="0.15">
      <c r="A47" s="174"/>
      <c r="B47" s="66"/>
      <c r="C47" s="15"/>
      <c r="D47" s="15"/>
      <c r="E47" s="7" t="str">
        <f t="shared" si="5"/>
        <v xml:space="preserve"> </v>
      </c>
      <c r="F47" s="17"/>
      <c r="G47" s="17" t="str">
        <f t="shared" si="4"/>
        <v xml:space="preserve"> </v>
      </c>
      <c r="H47" s="17"/>
      <c r="I47" s="24"/>
    </row>
    <row r="48" spans="1:9" ht="16.5" customHeight="1" x14ac:dyDescent="0.15">
      <c r="A48" s="178">
        <v>16</v>
      </c>
      <c r="B48" s="37"/>
      <c r="C48" s="38"/>
      <c r="D48" s="38"/>
      <c r="E48" s="39" t="str">
        <f t="shared" si="5"/>
        <v xml:space="preserve"> </v>
      </c>
      <c r="F48" s="40"/>
      <c r="G48" s="40" t="str">
        <f t="shared" si="4"/>
        <v xml:space="preserve"> </v>
      </c>
      <c r="H48" s="40"/>
      <c r="I48" s="41"/>
    </row>
    <row r="49" spans="1:9" ht="16.5" customHeight="1" x14ac:dyDescent="0.15">
      <c r="A49" s="178"/>
      <c r="B49" s="66"/>
      <c r="C49" s="30"/>
      <c r="D49" s="30"/>
      <c r="E49" s="31" t="str">
        <f t="shared" si="5"/>
        <v xml:space="preserve"> </v>
      </c>
      <c r="F49" s="32"/>
      <c r="G49" s="32" t="str">
        <f t="shared" si="4"/>
        <v xml:space="preserve"> </v>
      </c>
      <c r="H49" s="32"/>
      <c r="I49" s="33"/>
    </row>
    <row r="50" spans="1:9" ht="16.5" customHeight="1" x14ac:dyDescent="0.15">
      <c r="A50" s="173">
        <v>17</v>
      </c>
      <c r="B50" s="37"/>
      <c r="C50" s="34"/>
      <c r="D50" s="34"/>
      <c r="E50" s="5" t="str">
        <f t="shared" si="5"/>
        <v xml:space="preserve"> </v>
      </c>
      <c r="F50" s="35"/>
      <c r="G50" s="35" t="str">
        <f t="shared" si="4"/>
        <v xml:space="preserve"> </v>
      </c>
      <c r="H50" s="35"/>
      <c r="I50" s="36"/>
    </row>
    <row r="51" spans="1:9" ht="16.5" customHeight="1" x14ac:dyDescent="0.15">
      <c r="A51" s="178"/>
      <c r="B51" s="66"/>
      <c r="C51" s="15"/>
      <c r="D51" s="15"/>
      <c r="E51" s="7" t="str">
        <f t="shared" si="5"/>
        <v xml:space="preserve"> </v>
      </c>
      <c r="F51" s="17"/>
      <c r="G51" s="17" t="str">
        <f t="shared" si="4"/>
        <v xml:space="preserve"> </v>
      </c>
      <c r="H51" s="17"/>
      <c r="I51" s="24"/>
    </row>
    <row r="52" spans="1:9" ht="16.5" customHeight="1" x14ac:dyDescent="0.15">
      <c r="A52" s="173">
        <v>18</v>
      </c>
      <c r="B52" s="37"/>
      <c r="C52" s="38"/>
      <c r="D52" s="38"/>
      <c r="E52" s="39" t="str">
        <f t="shared" si="5"/>
        <v xml:space="preserve"> </v>
      </c>
      <c r="F52" s="40"/>
      <c r="G52" s="40" t="str">
        <f t="shared" si="4"/>
        <v xml:space="preserve"> </v>
      </c>
      <c r="H52" s="40"/>
      <c r="I52" s="41"/>
    </row>
    <row r="53" spans="1:9" ht="16.5" customHeight="1" x14ac:dyDescent="0.15">
      <c r="A53" s="178"/>
      <c r="B53" s="66"/>
      <c r="C53" s="30"/>
      <c r="D53" s="30"/>
      <c r="E53" s="31" t="str">
        <f t="shared" si="5"/>
        <v xml:space="preserve"> </v>
      </c>
      <c r="F53" s="32"/>
      <c r="G53" s="32" t="str">
        <f t="shared" si="4"/>
        <v xml:space="preserve"> </v>
      </c>
      <c r="H53" s="32"/>
      <c r="I53" s="33"/>
    </row>
    <row r="54" spans="1:9" ht="16.5" customHeight="1" x14ac:dyDescent="0.15">
      <c r="A54" s="173">
        <v>19</v>
      </c>
      <c r="B54" s="37"/>
      <c r="C54" s="34"/>
      <c r="D54" s="34"/>
      <c r="E54" s="5" t="str">
        <f t="shared" si="5"/>
        <v xml:space="preserve"> </v>
      </c>
      <c r="F54" s="35"/>
      <c r="G54" s="35" t="str">
        <f t="shared" si="4"/>
        <v xml:space="preserve"> </v>
      </c>
      <c r="H54" s="35"/>
      <c r="I54" s="36"/>
    </row>
    <row r="55" spans="1:9" ht="16.5" customHeight="1" x14ac:dyDescent="0.15">
      <c r="A55" s="174"/>
      <c r="B55" s="66"/>
      <c r="C55" s="15"/>
      <c r="D55" s="15"/>
      <c r="E55" s="7" t="str">
        <f t="shared" si="5"/>
        <v xml:space="preserve"> </v>
      </c>
      <c r="F55" s="17"/>
      <c r="G55" s="17" t="str">
        <f t="shared" si="4"/>
        <v xml:space="preserve"> </v>
      </c>
      <c r="H55" s="17"/>
      <c r="I55" s="24"/>
    </row>
    <row r="56" spans="1:9" ht="16.5" customHeight="1" x14ac:dyDescent="0.15">
      <c r="A56" s="173">
        <v>20</v>
      </c>
      <c r="B56" s="37"/>
      <c r="C56" s="38"/>
      <c r="D56" s="38"/>
      <c r="E56" s="39" t="str">
        <f t="shared" ref="E56:E57" si="6">IF(C56&lt;&gt;"",$B$3," ")</f>
        <v xml:space="preserve"> </v>
      </c>
      <c r="F56" s="40"/>
      <c r="G56" s="40" t="str">
        <f t="shared" si="4"/>
        <v xml:space="preserve"> </v>
      </c>
      <c r="H56" s="40"/>
      <c r="I56" s="41"/>
    </row>
    <row r="57" spans="1:9" ht="16.5" customHeight="1" thickBot="1" x14ac:dyDescent="0.2">
      <c r="A57" s="189"/>
      <c r="B57" s="79"/>
      <c r="C57" s="25"/>
      <c r="D57" s="25"/>
      <c r="E57" s="26" t="str">
        <f t="shared" si="6"/>
        <v xml:space="preserve"> </v>
      </c>
      <c r="F57" s="27"/>
      <c r="G57" s="27" t="str">
        <f t="shared" si="4"/>
        <v xml:space="preserve"> </v>
      </c>
      <c r="H57" s="27"/>
      <c r="I57" s="28"/>
    </row>
    <row r="58" spans="1:9" ht="16.5" customHeight="1" x14ac:dyDescent="0.15">
      <c r="A58" s="178">
        <v>21</v>
      </c>
      <c r="B58" s="10"/>
      <c r="C58" s="34"/>
      <c r="D58" s="34"/>
      <c r="E58" s="5" t="str">
        <f>IF(C58&lt;&gt;"",$B$3," ")</f>
        <v xml:space="preserve"> </v>
      </c>
      <c r="F58" s="35"/>
      <c r="G58" s="35" t="str">
        <f t="shared" ref="G58:G63" si="7">IF(C58&lt;&gt;"",$F$3," ")</f>
        <v xml:space="preserve"> </v>
      </c>
      <c r="H58" s="35"/>
      <c r="I58" s="36"/>
    </row>
    <row r="59" spans="1:9" ht="16.5" customHeight="1" x14ac:dyDescent="0.15">
      <c r="A59" s="174"/>
      <c r="B59" s="12"/>
      <c r="C59" s="15"/>
      <c r="D59" s="15"/>
      <c r="E59" s="7" t="str">
        <f t="shared" ref="E59:E63" si="8">IF(C59&lt;&gt;"",$B$3," ")</f>
        <v xml:space="preserve"> </v>
      </c>
      <c r="F59" s="17"/>
      <c r="G59" s="17" t="str">
        <f t="shared" si="7"/>
        <v xml:space="preserve"> </v>
      </c>
      <c r="H59" s="17"/>
      <c r="I59" s="24"/>
    </row>
    <row r="60" spans="1:9" ht="16.5" customHeight="1" x14ac:dyDescent="0.15">
      <c r="A60" s="173">
        <v>22</v>
      </c>
      <c r="B60" s="37"/>
      <c r="C60" s="38"/>
      <c r="D60" s="38"/>
      <c r="E60" s="39" t="str">
        <f t="shared" si="8"/>
        <v xml:space="preserve"> </v>
      </c>
      <c r="F60" s="40"/>
      <c r="G60" s="40" t="str">
        <f t="shared" si="7"/>
        <v xml:space="preserve"> </v>
      </c>
      <c r="H60" s="40"/>
      <c r="I60" s="41"/>
    </row>
    <row r="61" spans="1:9" ht="16.5" customHeight="1" x14ac:dyDescent="0.15">
      <c r="A61" s="174"/>
      <c r="B61" s="29"/>
      <c r="C61" s="30"/>
      <c r="D61" s="30"/>
      <c r="E61" s="31" t="str">
        <f t="shared" si="8"/>
        <v xml:space="preserve"> </v>
      </c>
      <c r="F61" s="32"/>
      <c r="G61" s="32" t="str">
        <f t="shared" si="7"/>
        <v xml:space="preserve"> </v>
      </c>
      <c r="H61" s="32"/>
      <c r="I61" s="33"/>
    </row>
    <row r="62" spans="1:9" ht="16.5" customHeight="1" x14ac:dyDescent="0.15">
      <c r="A62" s="173">
        <v>23</v>
      </c>
      <c r="B62" s="10"/>
      <c r="C62" s="34"/>
      <c r="D62" s="34"/>
      <c r="E62" s="5" t="str">
        <f t="shared" si="8"/>
        <v xml:space="preserve"> </v>
      </c>
      <c r="F62" s="35"/>
      <c r="G62" s="35" t="str">
        <f t="shared" si="7"/>
        <v xml:space="preserve"> </v>
      </c>
      <c r="H62" s="35"/>
      <c r="I62" s="36"/>
    </row>
    <row r="63" spans="1:9" ht="16.5" customHeight="1" thickBot="1" x14ac:dyDescent="0.2">
      <c r="A63" s="189"/>
      <c r="B63" s="100"/>
      <c r="C63" s="25"/>
      <c r="D63" s="25"/>
      <c r="E63" s="26" t="str">
        <f t="shared" si="8"/>
        <v xml:space="preserve"> </v>
      </c>
      <c r="F63" s="27"/>
      <c r="G63" s="27" t="str">
        <f t="shared" si="7"/>
        <v xml:space="preserve"> </v>
      </c>
      <c r="H63" s="27"/>
      <c r="I63" s="28"/>
    </row>
    <row r="64" spans="1:9" x14ac:dyDescent="0.15">
      <c r="I64" s="101"/>
    </row>
  </sheetData>
  <mergeCells count="34">
    <mergeCell ref="A58:A59"/>
    <mergeCell ref="A60:A61"/>
    <mergeCell ref="A62:A63"/>
    <mergeCell ref="A48:A49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28:A29"/>
    <mergeCell ref="A30:A31"/>
    <mergeCell ref="A32:A33"/>
    <mergeCell ref="A34:A35"/>
    <mergeCell ref="A36:A37"/>
    <mergeCell ref="A1:I2"/>
    <mergeCell ref="A7:C8"/>
    <mergeCell ref="D7:I7"/>
    <mergeCell ref="D8:I8"/>
    <mergeCell ref="B5:D5"/>
    <mergeCell ref="H5:J5"/>
    <mergeCell ref="B3:D3"/>
    <mergeCell ref="F3:H3"/>
    <mergeCell ref="A26:A27"/>
    <mergeCell ref="D9:I9"/>
    <mergeCell ref="A16:A17"/>
    <mergeCell ref="A18:A19"/>
    <mergeCell ref="A20:A21"/>
    <mergeCell ref="A22:A23"/>
    <mergeCell ref="A24:A25"/>
    <mergeCell ref="D11:I11"/>
  </mergeCells>
  <phoneticPr fontId="1"/>
  <dataValidations count="3">
    <dataValidation type="list" allowBlank="1" showInputMessage="1" showErrorMessage="1" sqref="B16:B17" xr:uid="{00000000-0002-0000-0100-000000000000}">
      <formula1>"4MD,5MD,6MD"</formula1>
    </dataValidation>
    <dataValidation type="list" allowBlank="1" showInputMessage="1" showErrorMessage="1" sqref="B18:B63" xr:uid="{00000000-0002-0000-0100-000001000000}">
      <formula1>"2MD,4MD,5MD,6MD,1MD,23MD"</formula1>
    </dataValidation>
    <dataValidation type="list" allowBlank="1" showInputMessage="1" showErrorMessage="1" sqref="F16:F63" xr:uid="{00000000-0002-0000-0100-000002000000}">
      <formula1>"小1,小2,小3,小4,小5,小6,中1,中2,中3"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I63"/>
  <sheetViews>
    <sheetView topLeftCell="A7" zoomScaleNormal="100" workbookViewId="0">
      <pane xSplit="1" ySplit="9" topLeftCell="B16" activePane="bottomRight" state="frozen"/>
      <selection activeCell="A7" sqref="A7"/>
      <selection pane="topRight" activeCell="B7" sqref="B7"/>
      <selection pane="bottomLeft" activeCell="A16" sqref="A16"/>
      <selection pane="bottomRight" activeCell="A7" sqref="A7:C8"/>
    </sheetView>
  </sheetViews>
  <sheetFormatPr defaultRowHeight="13.5" x14ac:dyDescent="0.15"/>
  <cols>
    <col min="1" max="2" width="9" style="3"/>
    <col min="3" max="5" width="15.625" style="8" customWidth="1"/>
    <col min="6" max="7" width="7.625" style="3" customWidth="1"/>
    <col min="8" max="8" width="24.625" style="3" customWidth="1"/>
    <col min="9" max="9" width="12.625" style="1" customWidth="1"/>
  </cols>
  <sheetData>
    <row r="1" spans="1:9" ht="2.25" hidden="1" customHeight="1" x14ac:dyDescent="0.15">
      <c r="A1" s="180" t="s">
        <v>16</v>
      </c>
      <c r="B1" s="180"/>
      <c r="C1" s="180"/>
      <c r="D1" s="180"/>
      <c r="E1" s="180"/>
      <c r="F1" s="180"/>
      <c r="G1" s="180"/>
      <c r="H1" s="180"/>
      <c r="I1" s="180"/>
    </row>
    <row r="2" spans="1:9" ht="2.25" hidden="1" customHeight="1" x14ac:dyDescent="0.15">
      <c r="A2" s="180"/>
      <c r="B2" s="180"/>
      <c r="C2" s="180"/>
      <c r="D2" s="180"/>
      <c r="E2" s="180"/>
      <c r="F2" s="180"/>
      <c r="G2" s="180"/>
      <c r="H2" s="180"/>
      <c r="I2" s="180"/>
    </row>
    <row r="3" spans="1:9" ht="13.5" hidden="1" customHeight="1" x14ac:dyDescent="0.15">
      <c r="A3" s="2" t="s">
        <v>4</v>
      </c>
      <c r="B3" s="188" t="str">
        <f>IF('参加者合計（）'!$B$3:$G$3="","",'参加者合計（）'!$B$3:$G$3)</f>
        <v/>
      </c>
      <c r="C3" s="188"/>
      <c r="D3" s="188"/>
      <c r="E3" s="86" t="s">
        <v>112</v>
      </c>
      <c r="F3" s="188" t="str">
        <f>IF('参加者合計（）'!$J$3="","",'参加者合計（）'!$J$3)</f>
        <v/>
      </c>
      <c r="G3" s="188"/>
      <c r="H3" s="188"/>
      <c r="I3" s="188"/>
    </row>
    <row r="4" spans="1:9" ht="12" hidden="1" customHeight="1" x14ac:dyDescent="0.15">
      <c r="C4" s="4"/>
      <c r="D4" s="4"/>
      <c r="E4" s="4"/>
      <c r="F4" s="4"/>
      <c r="G4" s="4"/>
    </row>
    <row r="5" spans="1:9" ht="23.25" hidden="1" customHeight="1" x14ac:dyDescent="0.15">
      <c r="A5" s="9" t="s">
        <v>10</v>
      </c>
      <c r="B5" s="187" t="str">
        <f>IF('参加者合計（）'!$B$6:$D$6="","",'参加者合計（）'!$B$6:$D$6)</f>
        <v/>
      </c>
      <c r="C5" s="187"/>
      <c r="D5" s="187"/>
      <c r="E5" s="9"/>
      <c r="F5" s="2" t="s">
        <v>5</v>
      </c>
      <c r="G5" s="2"/>
      <c r="H5" s="2" t="str">
        <f>IF('参加者合計（）'!$J$6="","",'参加者合計（）'!$J$6)</f>
        <v/>
      </c>
    </row>
    <row r="6" spans="1:9" ht="24" hidden="1" customHeight="1" thickBot="1" x14ac:dyDescent="0.2">
      <c r="A6" s="4"/>
      <c r="B6" s="4"/>
      <c r="C6" s="4"/>
      <c r="D6" s="4"/>
      <c r="E6" s="4"/>
    </row>
    <row r="7" spans="1:9" x14ac:dyDescent="0.15">
      <c r="A7" s="190" t="s">
        <v>37</v>
      </c>
      <c r="B7" s="191"/>
      <c r="C7" s="192"/>
      <c r="D7" s="179" t="s">
        <v>8</v>
      </c>
      <c r="E7" s="179"/>
      <c r="F7" s="179"/>
      <c r="G7" s="179"/>
      <c r="H7" s="179"/>
      <c r="I7" s="179"/>
    </row>
    <row r="8" spans="1:9" ht="14.25" thickBot="1" x14ac:dyDescent="0.2">
      <c r="A8" s="193"/>
      <c r="B8" s="194"/>
      <c r="C8" s="195"/>
      <c r="D8" s="179" t="s">
        <v>51</v>
      </c>
      <c r="E8" s="179"/>
      <c r="F8" s="179"/>
      <c r="G8" s="179"/>
      <c r="H8" s="179"/>
      <c r="I8" s="179"/>
    </row>
    <row r="9" spans="1:9" x14ac:dyDescent="0.15">
      <c r="C9" s="3"/>
      <c r="D9" s="175" t="s">
        <v>21</v>
      </c>
      <c r="E9" s="176"/>
      <c r="F9" s="176"/>
      <c r="G9" s="176"/>
      <c r="H9" s="176"/>
      <c r="I9" s="176"/>
    </row>
    <row r="10" spans="1:9" x14ac:dyDescent="0.15">
      <c r="C10" s="3"/>
    </row>
    <row r="11" spans="1:9" x14ac:dyDescent="0.15">
      <c r="C11" s="3"/>
      <c r="D11" s="179" t="s">
        <v>58</v>
      </c>
      <c r="E11" s="179"/>
      <c r="F11" s="179"/>
      <c r="G11" s="179"/>
      <c r="H11" s="179"/>
      <c r="I11" s="179"/>
    </row>
    <row r="12" spans="1:9" ht="30" customHeight="1" x14ac:dyDescent="0.15">
      <c r="C12" s="3"/>
      <c r="F12" s="8"/>
      <c r="G12" s="8"/>
      <c r="H12" s="8"/>
      <c r="I12" s="8"/>
    </row>
    <row r="13" spans="1:9" ht="30" customHeight="1" x14ac:dyDescent="0.15">
      <c r="C13" s="3"/>
      <c r="F13" s="8"/>
      <c r="G13" s="8"/>
      <c r="H13" s="8"/>
      <c r="I13" s="8"/>
    </row>
    <row r="14" spans="1:9" ht="20.100000000000001" customHeight="1" thickBot="1" x14ac:dyDescent="0.2">
      <c r="B14" s="42" t="s">
        <v>25</v>
      </c>
      <c r="C14" s="3"/>
      <c r="F14" s="8"/>
      <c r="G14" s="8"/>
      <c r="H14" s="8"/>
      <c r="I14" s="8"/>
    </row>
    <row r="15" spans="1:9" ht="20.100000000000001" customHeight="1" x14ac:dyDescent="0.15">
      <c r="A15" s="18" t="s">
        <v>6</v>
      </c>
      <c r="B15" s="19" t="s">
        <v>17</v>
      </c>
      <c r="C15" s="20" t="s">
        <v>0</v>
      </c>
      <c r="D15" s="20" t="s">
        <v>1</v>
      </c>
      <c r="E15" s="20" t="s">
        <v>4</v>
      </c>
      <c r="F15" s="21" t="s">
        <v>2</v>
      </c>
      <c r="G15" s="21" t="s">
        <v>112</v>
      </c>
      <c r="H15" s="21" t="s">
        <v>3</v>
      </c>
      <c r="I15" s="22" t="s">
        <v>7</v>
      </c>
    </row>
    <row r="16" spans="1:9" ht="20.100000000000001" customHeight="1" x14ac:dyDescent="0.15">
      <c r="A16" s="177">
        <v>0</v>
      </c>
      <c r="B16" s="11" t="s">
        <v>22</v>
      </c>
      <c r="C16" s="14" t="s">
        <v>119</v>
      </c>
      <c r="D16" s="14" t="s">
        <v>120</v>
      </c>
      <c r="E16" s="6" t="str">
        <f>IF(C16&lt;&gt;"",$B$3," ")</f>
        <v/>
      </c>
      <c r="F16" s="16" t="s">
        <v>35</v>
      </c>
      <c r="G16" s="16" t="str">
        <f t="shared" ref="G16:G36" si="0">IF(C16&lt;&gt;"",$F$3," ")</f>
        <v/>
      </c>
      <c r="H16" s="16" t="s">
        <v>110</v>
      </c>
      <c r="I16" s="23"/>
    </row>
    <row r="17" spans="1:9" ht="20.100000000000001" customHeight="1" x14ac:dyDescent="0.15">
      <c r="A17" s="178"/>
      <c r="B17" s="29" t="s">
        <v>22</v>
      </c>
      <c r="C17" s="30" t="s">
        <v>123</v>
      </c>
      <c r="D17" s="30" t="s">
        <v>124</v>
      </c>
      <c r="E17" s="31" t="str">
        <f t="shared" ref="E17:E25" si="1">IF(C17&lt;&gt;"",$B$3," ")</f>
        <v/>
      </c>
      <c r="F17" s="32" t="s">
        <v>38</v>
      </c>
      <c r="G17" s="32" t="str">
        <f t="shared" si="0"/>
        <v/>
      </c>
      <c r="H17" s="32" t="s">
        <v>111</v>
      </c>
      <c r="I17" s="33"/>
    </row>
    <row r="18" spans="1:9" ht="16.5" customHeight="1" x14ac:dyDescent="0.15">
      <c r="A18" s="173">
        <v>1</v>
      </c>
      <c r="B18" s="10"/>
      <c r="C18" s="34"/>
      <c r="D18" s="34"/>
      <c r="E18" s="5" t="str">
        <f t="shared" si="1"/>
        <v xml:space="preserve"> </v>
      </c>
      <c r="F18" s="35"/>
      <c r="G18" s="35" t="str">
        <f t="shared" si="0"/>
        <v xml:space="preserve"> </v>
      </c>
      <c r="H18" s="35"/>
      <c r="I18" s="36"/>
    </row>
    <row r="19" spans="1:9" ht="16.5" customHeight="1" x14ac:dyDescent="0.15">
      <c r="A19" s="174"/>
      <c r="B19" s="12"/>
      <c r="C19" s="15"/>
      <c r="D19" s="15"/>
      <c r="E19" s="7" t="str">
        <f t="shared" si="1"/>
        <v xml:space="preserve"> </v>
      </c>
      <c r="F19" s="17"/>
      <c r="G19" s="17" t="str">
        <f t="shared" si="0"/>
        <v xml:space="preserve"> </v>
      </c>
      <c r="H19" s="17"/>
      <c r="I19" s="24"/>
    </row>
    <row r="20" spans="1:9" ht="16.5" customHeight="1" x14ac:dyDescent="0.15">
      <c r="A20" s="178">
        <v>2</v>
      </c>
      <c r="B20" s="37"/>
      <c r="C20" s="38"/>
      <c r="D20" s="38"/>
      <c r="E20" s="39" t="str">
        <f t="shared" si="1"/>
        <v xml:space="preserve"> </v>
      </c>
      <c r="F20" s="40"/>
      <c r="G20" s="40" t="str">
        <f t="shared" si="0"/>
        <v xml:space="preserve"> </v>
      </c>
      <c r="H20" s="40"/>
      <c r="I20" s="41"/>
    </row>
    <row r="21" spans="1:9" ht="16.5" customHeight="1" x14ac:dyDescent="0.15">
      <c r="A21" s="178"/>
      <c r="B21" s="29"/>
      <c r="C21" s="30"/>
      <c r="D21" s="30"/>
      <c r="E21" s="31" t="str">
        <f t="shared" si="1"/>
        <v xml:space="preserve"> </v>
      </c>
      <c r="F21" s="32"/>
      <c r="G21" s="32" t="str">
        <f t="shared" si="0"/>
        <v xml:space="preserve"> </v>
      </c>
      <c r="H21" s="32"/>
      <c r="I21" s="33"/>
    </row>
    <row r="22" spans="1:9" ht="16.5" customHeight="1" x14ac:dyDescent="0.15">
      <c r="A22" s="173">
        <v>3</v>
      </c>
      <c r="B22" s="10"/>
      <c r="C22" s="34"/>
      <c r="D22" s="34"/>
      <c r="E22" s="5" t="str">
        <f t="shared" si="1"/>
        <v xml:space="preserve"> </v>
      </c>
      <c r="F22" s="35"/>
      <c r="G22" s="35" t="str">
        <f t="shared" si="0"/>
        <v xml:space="preserve"> </v>
      </c>
      <c r="H22" s="35"/>
      <c r="I22" s="36"/>
    </row>
    <row r="23" spans="1:9" ht="16.5" customHeight="1" x14ac:dyDescent="0.15">
      <c r="A23" s="174"/>
      <c r="B23" s="12"/>
      <c r="C23" s="15"/>
      <c r="D23" s="15"/>
      <c r="E23" s="7" t="str">
        <f t="shared" si="1"/>
        <v xml:space="preserve"> </v>
      </c>
      <c r="F23" s="17"/>
      <c r="G23" s="17" t="str">
        <f t="shared" si="0"/>
        <v xml:space="preserve"> </v>
      </c>
      <c r="H23" s="17"/>
      <c r="I23" s="24"/>
    </row>
    <row r="24" spans="1:9" ht="16.5" customHeight="1" x14ac:dyDescent="0.15">
      <c r="A24" s="178">
        <v>4</v>
      </c>
      <c r="B24" s="67"/>
      <c r="C24" s="34"/>
      <c r="D24" s="34"/>
      <c r="E24" s="5" t="str">
        <f t="shared" si="1"/>
        <v xml:space="preserve"> </v>
      </c>
      <c r="F24" s="35"/>
      <c r="G24" s="35" t="str">
        <f t="shared" si="0"/>
        <v xml:space="preserve"> </v>
      </c>
      <c r="H24" s="35"/>
      <c r="I24" s="36"/>
    </row>
    <row r="25" spans="1:9" ht="16.5" customHeight="1" x14ac:dyDescent="0.15">
      <c r="A25" s="178"/>
      <c r="B25" s="66"/>
      <c r="C25" s="15"/>
      <c r="D25" s="15"/>
      <c r="E25" s="7" t="str">
        <f t="shared" si="1"/>
        <v xml:space="preserve"> </v>
      </c>
      <c r="F25" s="17"/>
      <c r="G25" s="17" t="str">
        <f t="shared" si="0"/>
        <v xml:space="preserve"> </v>
      </c>
      <c r="H25" s="17"/>
      <c r="I25" s="24"/>
    </row>
    <row r="26" spans="1:9" ht="16.5" customHeight="1" x14ac:dyDescent="0.15">
      <c r="A26" s="173">
        <v>5</v>
      </c>
      <c r="B26" s="37"/>
      <c r="C26" s="38"/>
      <c r="D26" s="38"/>
      <c r="E26" s="39" t="str">
        <f t="shared" ref="E26:E27" si="2">IF(C26&lt;&gt;"",$B$3," ")</f>
        <v xml:space="preserve"> </v>
      </c>
      <c r="F26" s="40"/>
      <c r="G26" s="40" t="str">
        <f t="shared" si="0"/>
        <v xml:space="preserve"> </v>
      </c>
      <c r="H26" s="40"/>
      <c r="I26" s="41"/>
    </row>
    <row r="27" spans="1:9" ht="16.5" customHeight="1" x14ac:dyDescent="0.15">
      <c r="A27" s="174"/>
      <c r="B27" s="66"/>
      <c r="C27" s="15"/>
      <c r="D27" s="15"/>
      <c r="E27" s="7" t="str">
        <f t="shared" si="2"/>
        <v xml:space="preserve"> </v>
      </c>
      <c r="F27" s="17"/>
      <c r="G27" s="17" t="str">
        <f t="shared" si="0"/>
        <v xml:space="preserve"> </v>
      </c>
      <c r="H27" s="17"/>
      <c r="I27" s="24"/>
    </row>
    <row r="28" spans="1:9" ht="16.5" customHeight="1" x14ac:dyDescent="0.15">
      <c r="A28" s="178">
        <v>6</v>
      </c>
      <c r="B28" s="37"/>
      <c r="C28" s="38"/>
      <c r="D28" s="38"/>
      <c r="E28" s="39" t="str">
        <f t="shared" ref="E28:E37" si="3">IF(C28&lt;&gt;"",$B$3," ")</f>
        <v xml:space="preserve"> </v>
      </c>
      <c r="F28" s="40"/>
      <c r="G28" s="40" t="str">
        <f t="shared" si="0"/>
        <v xml:space="preserve"> </v>
      </c>
      <c r="H28" s="40"/>
      <c r="I28" s="41"/>
    </row>
    <row r="29" spans="1:9" ht="16.5" customHeight="1" x14ac:dyDescent="0.15">
      <c r="A29" s="178"/>
      <c r="B29" s="66"/>
      <c r="C29" s="30"/>
      <c r="D29" s="30"/>
      <c r="E29" s="31" t="str">
        <f t="shared" si="3"/>
        <v xml:space="preserve"> </v>
      </c>
      <c r="F29" s="32"/>
      <c r="G29" s="32" t="str">
        <f t="shared" si="0"/>
        <v xml:space="preserve"> </v>
      </c>
      <c r="H29" s="32"/>
      <c r="I29" s="33"/>
    </row>
    <row r="30" spans="1:9" ht="16.5" customHeight="1" x14ac:dyDescent="0.15">
      <c r="A30" s="173">
        <v>7</v>
      </c>
      <c r="B30" s="37"/>
      <c r="C30" s="34"/>
      <c r="D30" s="34"/>
      <c r="E30" s="5" t="str">
        <f t="shared" si="3"/>
        <v xml:space="preserve"> </v>
      </c>
      <c r="F30" s="35"/>
      <c r="G30" s="35" t="str">
        <f t="shared" si="0"/>
        <v xml:space="preserve"> </v>
      </c>
      <c r="H30" s="35"/>
      <c r="I30" s="36"/>
    </row>
    <row r="31" spans="1:9" ht="16.5" customHeight="1" x14ac:dyDescent="0.15">
      <c r="A31" s="174"/>
      <c r="B31" s="66"/>
      <c r="C31" s="15"/>
      <c r="D31" s="15"/>
      <c r="E31" s="7" t="str">
        <f t="shared" si="3"/>
        <v xml:space="preserve"> </v>
      </c>
      <c r="F31" s="17"/>
      <c r="G31" s="17" t="str">
        <f t="shared" si="0"/>
        <v xml:space="preserve"> </v>
      </c>
      <c r="H31" s="17"/>
      <c r="I31" s="24"/>
    </row>
    <row r="32" spans="1:9" ht="16.5" customHeight="1" x14ac:dyDescent="0.15">
      <c r="A32" s="178">
        <v>8</v>
      </c>
      <c r="B32" s="37"/>
      <c r="C32" s="38"/>
      <c r="D32" s="38"/>
      <c r="E32" s="39" t="str">
        <f t="shared" si="3"/>
        <v xml:space="preserve"> </v>
      </c>
      <c r="F32" s="40"/>
      <c r="G32" s="40" t="str">
        <f t="shared" si="0"/>
        <v xml:space="preserve"> </v>
      </c>
      <c r="H32" s="40"/>
      <c r="I32" s="41"/>
    </row>
    <row r="33" spans="1:9" ht="16.5" customHeight="1" x14ac:dyDescent="0.15">
      <c r="A33" s="178"/>
      <c r="B33" s="66"/>
      <c r="C33" s="30"/>
      <c r="D33" s="30"/>
      <c r="E33" s="31" t="str">
        <f t="shared" si="3"/>
        <v xml:space="preserve"> </v>
      </c>
      <c r="F33" s="32"/>
      <c r="G33" s="32" t="str">
        <f t="shared" si="0"/>
        <v xml:space="preserve"> </v>
      </c>
      <c r="H33" s="32"/>
      <c r="I33" s="33"/>
    </row>
    <row r="34" spans="1:9" ht="16.5" customHeight="1" x14ac:dyDescent="0.15">
      <c r="A34" s="173">
        <v>9</v>
      </c>
      <c r="B34" s="37"/>
      <c r="C34" s="34"/>
      <c r="D34" s="34"/>
      <c r="E34" s="5" t="str">
        <f t="shared" si="3"/>
        <v xml:space="preserve"> </v>
      </c>
      <c r="F34" s="35"/>
      <c r="G34" s="35" t="str">
        <f t="shared" si="0"/>
        <v xml:space="preserve"> </v>
      </c>
      <c r="H34" s="35"/>
      <c r="I34" s="36"/>
    </row>
    <row r="35" spans="1:9" ht="16.5" customHeight="1" x14ac:dyDescent="0.15">
      <c r="A35" s="174"/>
      <c r="B35" s="66"/>
      <c r="C35" s="15"/>
      <c r="D35" s="15"/>
      <c r="E35" s="7" t="str">
        <f t="shared" si="3"/>
        <v xml:space="preserve"> </v>
      </c>
      <c r="F35" s="17"/>
      <c r="G35" s="17" t="str">
        <f t="shared" si="0"/>
        <v xml:space="preserve"> </v>
      </c>
      <c r="H35" s="17"/>
      <c r="I35" s="24"/>
    </row>
    <row r="36" spans="1:9" ht="16.5" customHeight="1" x14ac:dyDescent="0.15">
      <c r="A36" s="178">
        <v>10</v>
      </c>
      <c r="B36" s="37"/>
      <c r="C36" s="38"/>
      <c r="D36" s="38"/>
      <c r="E36" s="39" t="str">
        <f t="shared" si="3"/>
        <v xml:space="preserve"> </v>
      </c>
      <c r="F36" s="40"/>
      <c r="G36" s="40" t="str">
        <f t="shared" si="0"/>
        <v xml:space="preserve"> </v>
      </c>
      <c r="H36" s="40"/>
      <c r="I36" s="41"/>
    </row>
    <row r="37" spans="1:9" ht="16.5" customHeight="1" thickBot="1" x14ac:dyDescent="0.2">
      <c r="A37" s="189"/>
      <c r="B37" s="79"/>
      <c r="C37" s="25"/>
      <c r="D37" s="25"/>
      <c r="E37" s="26" t="str">
        <f t="shared" si="3"/>
        <v xml:space="preserve"> </v>
      </c>
      <c r="F37" s="27"/>
      <c r="G37" s="27"/>
      <c r="H37" s="27"/>
      <c r="I37" s="28"/>
    </row>
    <row r="38" spans="1:9" ht="16.5" customHeight="1" x14ac:dyDescent="0.15">
      <c r="A38" s="173">
        <v>11</v>
      </c>
      <c r="B38" s="67"/>
      <c r="C38" s="34"/>
      <c r="D38" s="34"/>
      <c r="E38" s="5" t="str">
        <f>IF(C38&lt;&gt;"",$B$3," ")</f>
        <v xml:space="preserve"> </v>
      </c>
      <c r="F38" s="35"/>
      <c r="G38" s="35" t="str">
        <f t="shared" ref="G38:G63" si="4">IF(C38&lt;&gt;"",$F$3," ")</f>
        <v xml:space="preserve"> </v>
      </c>
      <c r="H38" s="35"/>
      <c r="I38" s="36"/>
    </row>
    <row r="39" spans="1:9" ht="16.5" customHeight="1" x14ac:dyDescent="0.15">
      <c r="A39" s="174"/>
      <c r="B39" s="66"/>
      <c r="C39" s="15"/>
      <c r="D39" s="15"/>
      <c r="E39" s="7" t="str">
        <f t="shared" ref="E39:E55" si="5">IF(C39&lt;&gt;"",$B$3," ")</f>
        <v xml:space="preserve"> </v>
      </c>
      <c r="F39" s="17"/>
      <c r="G39" s="17" t="str">
        <f t="shared" si="4"/>
        <v xml:space="preserve"> </v>
      </c>
      <c r="H39" s="17"/>
      <c r="I39" s="24"/>
    </row>
    <row r="40" spans="1:9" ht="16.5" customHeight="1" x14ac:dyDescent="0.15">
      <c r="A40" s="173">
        <v>12</v>
      </c>
      <c r="B40" s="67"/>
      <c r="C40" s="38"/>
      <c r="D40" s="38"/>
      <c r="E40" s="39" t="str">
        <f t="shared" si="5"/>
        <v xml:space="preserve"> </v>
      </c>
      <c r="F40" s="40"/>
      <c r="G40" s="40" t="str">
        <f t="shared" si="4"/>
        <v xml:space="preserve"> </v>
      </c>
      <c r="H40" s="40"/>
      <c r="I40" s="41"/>
    </row>
    <row r="41" spans="1:9" ht="16.5" customHeight="1" x14ac:dyDescent="0.15">
      <c r="A41" s="178"/>
      <c r="B41" s="66"/>
      <c r="C41" s="30"/>
      <c r="D41" s="30"/>
      <c r="E41" s="31" t="str">
        <f t="shared" si="5"/>
        <v xml:space="preserve"> </v>
      </c>
      <c r="F41" s="32"/>
      <c r="G41" s="32" t="str">
        <f t="shared" si="4"/>
        <v xml:space="preserve"> </v>
      </c>
      <c r="H41" s="32"/>
      <c r="I41" s="33"/>
    </row>
    <row r="42" spans="1:9" ht="16.5" customHeight="1" x14ac:dyDescent="0.15">
      <c r="A42" s="173">
        <v>13</v>
      </c>
      <c r="B42" s="67"/>
      <c r="C42" s="34"/>
      <c r="D42" s="34"/>
      <c r="E42" s="5" t="str">
        <f t="shared" si="5"/>
        <v xml:space="preserve"> </v>
      </c>
      <c r="F42" s="35"/>
      <c r="G42" s="35" t="str">
        <f t="shared" si="4"/>
        <v xml:space="preserve"> </v>
      </c>
      <c r="H42" s="35"/>
      <c r="I42" s="36"/>
    </row>
    <row r="43" spans="1:9" ht="16.5" customHeight="1" x14ac:dyDescent="0.15">
      <c r="A43" s="178"/>
      <c r="B43" s="66"/>
      <c r="C43" s="15"/>
      <c r="D43" s="15"/>
      <c r="E43" s="7" t="str">
        <f t="shared" si="5"/>
        <v xml:space="preserve"> </v>
      </c>
      <c r="F43" s="17"/>
      <c r="G43" s="17" t="str">
        <f t="shared" si="4"/>
        <v xml:space="preserve"> </v>
      </c>
      <c r="H43" s="17"/>
      <c r="I43" s="24"/>
    </row>
    <row r="44" spans="1:9" ht="16.5" customHeight="1" x14ac:dyDescent="0.15">
      <c r="A44" s="173">
        <v>14</v>
      </c>
      <c r="B44" s="67"/>
      <c r="C44" s="38"/>
      <c r="D44" s="38"/>
      <c r="E44" s="39" t="str">
        <f t="shared" si="5"/>
        <v xml:space="preserve"> </v>
      </c>
      <c r="F44" s="40"/>
      <c r="G44" s="40" t="str">
        <f t="shared" si="4"/>
        <v xml:space="preserve"> </v>
      </c>
      <c r="H44" s="40"/>
      <c r="I44" s="41"/>
    </row>
    <row r="45" spans="1:9" ht="16.5" customHeight="1" x14ac:dyDescent="0.15">
      <c r="A45" s="178"/>
      <c r="B45" s="66"/>
      <c r="C45" s="15"/>
      <c r="D45" s="15"/>
      <c r="E45" s="7" t="str">
        <f>IF(C45&lt;&gt;"",$B$3," ")</f>
        <v xml:space="preserve"> </v>
      </c>
      <c r="F45" s="17"/>
      <c r="G45" s="17" t="str">
        <f t="shared" si="4"/>
        <v xml:space="preserve"> </v>
      </c>
      <c r="H45" s="17"/>
      <c r="I45" s="24"/>
    </row>
    <row r="46" spans="1:9" ht="16.5" customHeight="1" x14ac:dyDescent="0.15">
      <c r="A46" s="173">
        <v>15</v>
      </c>
      <c r="B46" s="67"/>
      <c r="C46" s="38"/>
      <c r="D46" s="38"/>
      <c r="E46" s="39" t="str">
        <f t="shared" si="5"/>
        <v xml:space="preserve"> </v>
      </c>
      <c r="F46" s="40"/>
      <c r="G46" s="40" t="str">
        <f t="shared" si="4"/>
        <v xml:space="preserve"> </v>
      </c>
      <c r="H46" s="40"/>
      <c r="I46" s="41"/>
    </row>
    <row r="47" spans="1:9" ht="16.5" customHeight="1" x14ac:dyDescent="0.15">
      <c r="A47" s="174"/>
      <c r="B47" s="66"/>
      <c r="C47" s="15"/>
      <c r="D47" s="15"/>
      <c r="E47" s="7" t="str">
        <f t="shared" si="5"/>
        <v xml:space="preserve"> </v>
      </c>
      <c r="F47" s="17"/>
      <c r="G47" s="17" t="str">
        <f t="shared" si="4"/>
        <v xml:space="preserve"> </v>
      </c>
      <c r="H47" s="17"/>
      <c r="I47" s="24"/>
    </row>
    <row r="48" spans="1:9" ht="16.5" customHeight="1" x14ac:dyDescent="0.15">
      <c r="A48" s="178">
        <v>16</v>
      </c>
      <c r="B48" s="67"/>
      <c r="C48" s="38"/>
      <c r="D48" s="38"/>
      <c r="E48" s="39" t="str">
        <f t="shared" si="5"/>
        <v xml:space="preserve"> </v>
      </c>
      <c r="F48" s="40"/>
      <c r="G48" s="40" t="str">
        <f t="shared" si="4"/>
        <v xml:space="preserve"> </v>
      </c>
      <c r="H48" s="40"/>
      <c r="I48" s="41"/>
    </row>
    <row r="49" spans="1:9" ht="16.5" customHeight="1" x14ac:dyDescent="0.15">
      <c r="A49" s="178"/>
      <c r="B49" s="66"/>
      <c r="C49" s="30"/>
      <c r="D49" s="30"/>
      <c r="E49" s="31" t="str">
        <f t="shared" si="5"/>
        <v xml:space="preserve"> </v>
      </c>
      <c r="F49" s="32"/>
      <c r="G49" s="32" t="str">
        <f t="shared" si="4"/>
        <v xml:space="preserve"> </v>
      </c>
      <c r="H49" s="32"/>
      <c r="I49" s="33"/>
    </row>
    <row r="50" spans="1:9" ht="16.5" customHeight="1" x14ac:dyDescent="0.15">
      <c r="A50" s="173">
        <v>17</v>
      </c>
      <c r="B50" s="67"/>
      <c r="C50" s="34"/>
      <c r="D50" s="34"/>
      <c r="E50" s="5" t="str">
        <f t="shared" si="5"/>
        <v xml:space="preserve"> </v>
      </c>
      <c r="F50" s="35"/>
      <c r="G50" s="35" t="str">
        <f t="shared" si="4"/>
        <v xml:space="preserve"> </v>
      </c>
      <c r="H50" s="35"/>
      <c r="I50" s="36"/>
    </row>
    <row r="51" spans="1:9" ht="16.5" customHeight="1" x14ac:dyDescent="0.15">
      <c r="A51" s="178"/>
      <c r="B51" s="66"/>
      <c r="C51" s="15"/>
      <c r="D51" s="15"/>
      <c r="E51" s="7" t="str">
        <f t="shared" si="5"/>
        <v xml:space="preserve"> </v>
      </c>
      <c r="F51" s="17"/>
      <c r="G51" s="17" t="str">
        <f t="shared" si="4"/>
        <v xml:space="preserve"> </v>
      </c>
      <c r="H51" s="17"/>
      <c r="I51" s="24"/>
    </row>
    <row r="52" spans="1:9" ht="16.5" customHeight="1" x14ac:dyDescent="0.15">
      <c r="A52" s="173">
        <v>18</v>
      </c>
      <c r="B52" s="67"/>
      <c r="C52" s="38"/>
      <c r="D52" s="38"/>
      <c r="E52" s="39" t="str">
        <f t="shared" si="5"/>
        <v xml:space="preserve"> </v>
      </c>
      <c r="F52" s="40"/>
      <c r="G52" s="40" t="str">
        <f t="shared" si="4"/>
        <v xml:space="preserve"> </v>
      </c>
      <c r="H52" s="40"/>
      <c r="I52" s="41"/>
    </row>
    <row r="53" spans="1:9" ht="16.5" customHeight="1" x14ac:dyDescent="0.15">
      <c r="A53" s="178"/>
      <c r="B53" s="66"/>
      <c r="C53" s="30"/>
      <c r="D53" s="30"/>
      <c r="E53" s="31" t="str">
        <f t="shared" si="5"/>
        <v xml:space="preserve"> </v>
      </c>
      <c r="F53" s="32"/>
      <c r="G53" s="32" t="str">
        <f t="shared" si="4"/>
        <v xml:space="preserve"> </v>
      </c>
      <c r="H53" s="32"/>
      <c r="I53" s="33"/>
    </row>
    <row r="54" spans="1:9" ht="16.5" customHeight="1" x14ac:dyDescent="0.15">
      <c r="A54" s="173">
        <v>19</v>
      </c>
      <c r="B54" s="67"/>
      <c r="C54" s="34"/>
      <c r="D54" s="34"/>
      <c r="E54" s="5" t="str">
        <f t="shared" si="5"/>
        <v xml:space="preserve"> </v>
      </c>
      <c r="F54" s="35"/>
      <c r="G54" s="35" t="str">
        <f t="shared" si="4"/>
        <v xml:space="preserve"> </v>
      </c>
      <c r="H54" s="35"/>
      <c r="I54" s="36"/>
    </row>
    <row r="55" spans="1:9" ht="16.5" customHeight="1" x14ac:dyDescent="0.15">
      <c r="A55" s="174"/>
      <c r="B55" s="66"/>
      <c r="C55" s="15"/>
      <c r="D55" s="15"/>
      <c r="E55" s="7" t="str">
        <f t="shared" si="5"/>
        <v xml:space="preserve"> </v>
      </c>
      <c r="F55" s="17"/>
      <c r="G55" s="17" t="str">
        <f t="shared" si="4"/>
        <v xml:space="preserve"> </v>
      </c>
      <c r="H55" s="17"/>
      <c r="I55" s="24"/>
    </row>
    <row r="56" spans="1:9" ht="16.5" customHeight="1" x14ac:dyDescent="0.15">
      <c r="A56" s="173">
        <v>20</v>
      </c>
      <c r="B56" s="67"/>
      <c r="C56" s="38"/>
      <c r="D56" s="38"/>
      <c r="E56" s="39" t="str">
        <f t="shared" ref="E56:E57" si="6">IF(C56&lt;&gt;"",$B$3," ")</f>
        <v xml:space="preserve"> </v>
      </c>
      <c r="F56" s="40"/>
      <c r="G56" s="40" t="str">
        <f t="shared" si="4"/>
        <v xml:space="preserve"> </v>
      </c>
      <c r="H56" s="40"/>
      <c r="I56" s="41"/>
    </row>
    <row r="57" spans="1:9" ht="16.5" customHeight="1" thickBot="1" x14ac:dyDescent="0.2">
      <c r="A57" s="189"/>
      <c r="B57" s="79"/>
      <c r="C57" s="25"/>
      <c r="D57" s="25"/>
      <c r="E57" s="26" t="str">
        <f t="shared" si="6"/>
        <v xml:space="preserve"> </v>
      </c>
      <c r="F57" s="27"/>
      <c r="G57" s="27" t="str">
        <f t="shared" si="4"/>
        <v xml:space="preserve"> </v>
      </c>
      <c r="H57" s="27"/>
      <c r="I57" s="28"/>
    </row>
    <row r="58" spans="1:9" ht="16.5" customHeight="1" x14ac:dyDescent="0.15">
      <c r="A58" s="178">
        <v>21</v>
      </c>
      <c r="B58" s="108"/>
      <c r="C58" s="34"/>
      <c r="D58" s="34"/>
      <c r="E58" s="5" t="str">
        <f>IF(C58&lt;&gt;"",$B$3," ")</f>
        <v xml:space="preserve"> </v>
      </c>
      <c r="F58" s="35"/>
      <c r="G58" s="35" t="str">
        <f t="shared" si="4"/>
        <v xml:space="preserve"> </v>
      </c>
      <c r="H58" s="35"/>
      <c r="I58" s="36"/>
    </row>
    <row r="59" spans="1:9" ht="16.5" customHeight="1" x14ac:dyDescent="0.15">
      <c r="A59" s="174"/>
      <c r="B59" s="66"/>
      <c r="C59" s="15"/>
      <c r="D59" s="15"/>
      <c r="E59" s="7" t="str">
        <f t="shared" ref="E59:E63" si="7">IF(C59&lt;&gt;"",$B$3," ")</f>
        <v xml:space="preserve"> </v>
      </c>
      <c r="F59" s="17"/>
      <c r="G59" s="17" t="str">
        <f t="shared" si="4"/>
        <v xml:space="preserve"> </v>
      </c>
      <c r="H59" s="17"/>
      <c r="I59" s="24"/>
    </row>
    <row r="60" spans="1:9" ht="16.5" customHeight="1" x14ac:dyDescent="0.15">
      <c r="A60" s="173">
        <v>22</v>
      </c>
      <c r="B60" s="67"/>
      <c r="C60" s="38"/>
      <c r="D60" s="38"/>
      <c r="E60" s="39" t="str">
        <f t="shared" si="7"/>
        <v xml:space="preserve"> </v>
      </c>
      <c r="F60" s="40"/>
      <c r="G60" s="40" t="str">
        <f t="shared" si="4"/>
        <v xml:space="preserve"> </v>
      </c>
      <c r="H60" s="40"/>
      <c r="I60" s="41"/>
    </row>
    <row r="61" spans="1:9" ht="16.5" customHeight="1" x14ac:dyDescent="0.15">
      <c r="A61" s="174"/>
      <c r="B61" s="66"/>
      <c r="C61" s="30"/>
      <c r="D61" s="30"/>
      <c r="E61" s="31" t="str">
        <f t="shared" si="7"/>
        <v xml:space="preserve"> </v>
      </c>
      <c r="F61" s="32"/>
      <c r="G61" s="32" t="str">
        <f t="shared" si="4"/>
        <v xml:space="preserve"> </v>
      </c>
      <c r="H61" s="32"/>
      <c r="I61" s="33"/>
    </row>
    <row r="62" spans="1:9" ht="16.5" customHeight="1" x14ac:dyDescent="0.15">
      <c r="A62" s="173">
        <v>23</v>
      </c>
      <c r="B62" s="67"/>
      <c r="C62" s="34"/>
      <c r="D62" s="34"/>
      <c r="E62" s="5" t="str">
        <f t="shared" si="7"/>
        <v xml:space="preserve"> </v>
      </c>
      <c r="F62" s="35"/>
      <c r="G62" s="35" t="str">
        <f t="shared" si="4"/>
        <v xml:space="preserve"> </v>
      </c>
      <c r="H62" s="35"/>
      <c r="I62" s="36"/>
    </row>
    <row r="63" spans="1:9" ht="16.5" customHeight="1" thickBot="1" x14ac:dyDescent="0.2">
      <c r="A63" s="189"/>
      <c r="B63" s="79"/>
      <c r="C63" s="25"/>
      <c r="D63" s="25"/>
      <c r="E63" s="26" t="str">
        <f t="shared" si="7"/>
        <v xml:space="preserve"> </v>
      </c>
      <c r="F63" s="27"/>
      <c r="G63" s="27" t="str">
        <f t="shared" si="4"/>
        <v xml:space="preserve"> </v>
      </c>
      <c r="H63" s="27"/>
      <c r="I63" s="28"/>
    </row>
  </sheetData>
  <mergeCells count="33">
    <mergeCell ref="A58:A59"/>
    <mergeCell ref="A60:A61"/>
    <mergeCell ref="A62:A63"/>
    <mergeCell ref="A48:A49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24:A25"/>
    <mergeCell ref="A26:A27"/>
    <mergeCell ref="D9:I9"/>
    <mergeCell ref="A16:A17"/>
    <mergeCell ref="A18:A19"/>
    <mergeCell ref="A20:A21"/>
    <mergeCell ref="A22:A23"/>
    <mergeCell ref="D11:I11"/>
    <mergeCell ref="B5:D5"/>
    <mergeCell ref="A1:I2"/>
    <mergeCell ref="A7:C8"/>
    <mergeCell ref="D7:I7"/>
    <mergeCell ref="D8:I8"/>
    <mergeCell ref="B3:D3"/>
    <mergeCell ref="F3:I3"/>
    <mergeCell ref="A28:A29"/>
    <mergeCell ref="A30:A31"/>
    <mergeCell ref="A32:A33"/>
    <mergeCell ref="A34:A35"/>
    <mergeCell ref="A36:A37"/>
  </mergeCells>
  <phoneticPr fontId="1"/>
  <dataValidations count="3">
    <dataValidation type="list" allowBlank="1" showInputMessage="1" showErrorMessage="1" sqref="B16:B17" xr:uid="{00000000-0002-0000-0200-000001000000}">
      <formula1>"4WD,5WD,6WD,1WD,23WD"</formula1>
    </dataValidation>
    <dataValidation type="list" allowBlank="1" showInputMessage="1" showErrorMessage="1" sqref="F16:G37 F38:F63" xr:uid="{00000000-0002-0000-0200-000002000000}">
      <formula1>"小1,小2,小3,小4,小5,小6,中1,中2,中3"</formula1>
    </dataValidation>
    <dataValidation type="list" allowBlank="1" showInputMessage="1" showErrorMessage="1" sqref="B18:B63" xr:uid="{869B703E-854C-48BF-AA1D-1A24E7A3F1C6}">
      <formula1>"2WD,4WD,5WD,6WD,1WD,23WD"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M39"/>
  <sheetViews>
    <sheetView topLeftCell="A6" zoomScaleNormal="100" workbookViewId="0">
      <pane ySplit="10" topLeftCell="A16" activePane="bottomLeft" state="frozen"/>
      <selection activeCell="A6" sqref="A6"/>
      <selection pane="bottomLeft" activeCell="A6" sqref="A6"/>
    </sheetView>
  </sheetViews>
  <sheetFormatPr defaultRowHeight="13.5" x14ac:dyDescent="0.15"/>
  <cols>
    <col min="1" max="2" width="9" style="3"/>
    <col min="3" max="5" width="15.625" style="8" customWidth="1"/>
    <col min="6" max="7" width="7.625" style="3" customWidth="1"/>
    <col min="8" max="8" width="24.625" style="3" customWidth="1"/>
    <col min="9" max="9" width="12.625" style="1" customWidth="1"/>
  </cols>
  <sheetData>
    <row r="1" spans="1:13" hidden="1" x14ac:dyDescent="0.15">
      <c r="A1" s="180" t="s">
        <v>16</v>
      </c>
      <c r="B1" s="180"/>
      <c r="C1" s="180"/>
      <c r="D1" s="180"/>
      <c r="E1" s="180"/>
      <c r="F1" s="180"/>
      <c r="G1" s="180"/>
      <c r="H1" s="180"/>
      <c r="I1" s="180"/>
    </row>
    <row r="2" spans="1:13" hidden="1" x14ac:dyDescent="0.15">
      <c r="A2" s="180"/>
      <c r="B2" s="180"/>
      <c r="C2" s="180"/>
      <c r="D2" s="180"/>
      <c r="E2" s="180"/>
      <c r="F2" s="180"/>
      <c r="G2" s="180"/>
      <c r="H2" s="180"/>
      <c r="I2" s="180"/>
    </row>
    <row r="3" spans="1:13" ht="13.5" hidden="1" customHeight="1" x14ac:dyDescent="0.15">
      <c r="A3" s="2" t="s">
        <v>4</v>
      </c>
      <c r="B3" s="188" t="str">
        <f>IF('参加者合計（）'!$B$3:$G$3="","",'参加者合計（）'!$B$3:$G$3)</f>
        <v/>
      </c>
      <c r="C3" s="188"/>
      <c r="D3" s="188"/>
      <c r="E3" s="86" t="s">
        <v>112</v>
      </c>
      <c r="F3" s="188" t="str">
        <f>IF('参加者合計（）'!$J$3="","",'参加者合計（）'!$J$3)</f>
        <v/>
      </c>
      <c r="G3" s="188"/>
      <c r="H3" s="188"/>
      <c r="I3" s="188"/>
    </row>
    <row r="4" spans="1:13" ht="12" hidden="1" customHeight="1" x14ac:dyDescent="0.15">
      <c r="C4" s="4"/>
      <c r="D4" s="4"/>
      <c r="E4" s="4"/>
      <c r="F4" s="4"/>
      <c r="G4" s="4"/>
    </row>
    <row r="5" spans="1:13" ht="23.25" hidden="1" customHeight="1" x14ac:dyDescent="0.15">
      <c r="A5" s="9" t="s">
        <v>10</v>
      </c>
      <c r="B5" s="187" t="str">
        <f>IF('参加者合計（）'!$B$6:$D$6="","",'参加者合計（）'!$B$6:$D$6)</f>
        <v/>
      </c>
      <c r="C5" s="187"/>
      <c r="D5" s="187"/>
      <c r="E5" s="9"/>
      <c r="F5" s="2" t="s">
        <v>5</v>
      </c>
      <c r="G5" s="2"/>
      <c r="H5" s="187" t="str">
        <f>IF('参加者合計（）'!$J$6="","",'参加者合計（）'!$J$6)</f>
        <v/>
      </c>
      <c r="I5" s="187"/>
      <c r="J5" s="187"/>
      <c r="K5" s="13"/>
      <c r="M5" s="13"/>
    </row>
    <row r="6" spans="1:13" ht="24" customHeight="1" thickBot="1" x14ac:dyDescent="0.2">
      <c r="A6" s="4"/>
      <c r="B6" s="4"/>
      <c r="C6" s="4"/>
      <c r="D6" s="4"/>
      <c r="E6" s="4"/>
    </row>
    <row r="7" spans="1:13" x14ac:dyDescent="0.15">
      <c r="A7" s="196" t="s">
        <v>39</v>
      </c>
      <c r="B7" s="197"/>
      <c r="C7" s="198"/>
      <c r="D7" s="179" t="s">
        <v>8</v>
      </c>
      <c r="E7" s="179"/>
      <c r="F7" s="179"/>
      <c r="G7" s="179"/>
      <c r="H7" s="179"/>
      <c r="I7" s="179"/>
    </row>
    <row r="8" spans="1:13" ht="14.25" thickBot="1" x14ac:dyDescent="0.2">
      <c r="A8" s="199"/>
      <c r="B8" s="200"/>
      <c r="C8" s="201"/>
      <c r="D8" s="179" t="s">
        <v>50</v>
      </c>
      <c r="E8" s="179"/>
      <c r="F8" s="179"/>
      <c r="G8" s="179"/>
      <c r="H8" s="179"/>
      <c r="I8" s="179"/>
    </row>
    <row r="9" spans="1:13" x14ac:dyDescent="0.15">
      <c r="C9" s="3"/>
      <c r="D9" s="175" t="s">
        <v>21</v>
      </c>
      <c r="E9" s="176"/>
      <c r="F9" s="176"/>
      <c r="G9" s="176"/>
      <c r="H9" s="176"/>
      <c r="I9" s="176"/>
    </row>
    <row r="10" spans="1:13" x14ac:dyDescent="0.15">
      <c r="C10" s="3"/>
      <c r="D10" s="4"/>
      <c r="E10" s="4"/>
      <c r="F10" s="4"/>
      <c r="G10" s="4"/>
      <c r="H10" s="4"/>
      <c r="I10" s="4"/>
    </row>
    <row r="11" spans="1:13" x14ac:dyDescent="0.15">
      <c r="C11" s="3"/>
      <c r="D11" s="179" t="s">
        <v>59</v>
      </c>
      <c r="E11" s="179"/>
      <c r="F11" s="179"/>
      <c r="G11" s="179"/>
      <c r="H11" s="179"/>
      <c r="I11" s="179"/>
    </row>
    <row r="12" spans="1:13" ht="30" customHeight="1" x14ac:dyDescent="0.15">
      <c r="C12" s="3"/>
      <c r="F12" s="8"/>
      <c r="G12" s="8"/>
      <c r="H12" s="8"/>
      <c r="I12" s="8"/>
    </row>
    <row r="13" spans="1:13" ht="30" customHeight="1" x14ac:dyDescent="0.15">
      <c r="C13" s="3"/>
      <c r="F13" s="8"/>
      <c r="G13" s="8"/>
      <c r="H13" s="8"/>
      <c r="I13" s="8"/>
    </row>
    <row r="14" spans="1:13" ht="19.5" customHeight="1" thickBot="1" x14ac:dyDescent="0.2">
      <c r="B14" s="42" t="s">
        <v>25</v>
      </c>
      <c r="C14" s="3"/>
      <c r="F14" s="8"/>
      <c r="G14" s="8"/>
      <c r="H14" s="8"/>
      <c r="I14" s="8"/>
    </row>
    <row r="15" spans="1:13" ht="20.100000000000001" customHeight="1" x14ac:dyDescent="0.15">
      <c r="A15" s="18" t="s">
        <v>6</v>
      </c>
      <c r="B15" s="19" t="s">
        <v>17</v>
      </c>
      <c r="C15" s="20" t="s">
        <v>0</v>
      </c>
      <c r="D15" s="20" t="s">
        <v>1</v>
      </c>
      <c r="E15" s="20" t="s">
        <v>4</v>
      </c>
      <c r="F15" s="21" t="s">
        <v>2</v>
      </c>
      <c r="G15" s="21" t="s">
        <v>112</v>
      </c>
      <c r="H15" s="21" t="s">
        <v>3</v>
      </c>
      <c r="I15" s="22" t="s">
        <v>7</v>
      </c>
    </row>
    <row r="16" spans="1:13" ht="20.100000000000001" customHeight="1" x14ac:dyDescent="0.15">
      <c r="A16" s="48">
        <v>0</v>
      </c>
      <c r="B16" s="11" t="s">
        <v>41</v>
      </c>
      <c r="C16" s="14" t="s">
        <v>121</v>
      </c>
      <c r="D16" s="14" t="s">
        <v>122</v>
      </c>
      <c r="E16" s="6" t="str">
        <f>IF(C16&lt;&gt;"",$B$3," ")</f>
        <v/>
      </c>
      <c r="F16" s="16" t="s">
        <v>28</v>
      </c>
      <c r="G16" s="16" t="str">
        <f t="shared" ref="G16:G26" si="0">IF(C16&lt;&gt;"",$F$3," ")</f>
        <v/>
      </c>
      <c r="H16" s="16" t="s">
        <v>42</v>
      </c>
      <c r="I16" s="23"/>
    </row>
    <row r="17" spans="1:9" ht="20.100000000000001" customHeight="1" x14ac:dyDescent="0.15">
      <c r="A17" s="45">
        <v>1</v>
      </c>
      <c r="B17" s="55"/>
      <c r="C17" s="56"/>
      <c r="D17" s="56"/>
      <c r="E17" s="57" t="str">
        <f t="shared" ref="E17:E21" si="1">IF(C17&lt;&gt;"",$B$3," ")</f>
        <v xml:space="preserve"> </v>
      </c>
      <c r="F17" s="58"/>
      <c r="G17" s="58" t="str">
        <f t="shared" si="0"/>
        <v xml:space="preserve"> </v>
      </c>
      <c r="H17" s="58"/>
      <c r="I17" s="59"/>
    </row>
    <row r="18" spans="1:9" ht="20.100000000000001" customHeight="1" x14ac:dyDescent="0.15">
      <c r="A18" s="45">
        <v>2</v>
      </c>
      <c r="B18" s="10"/>
      <c r="C18" s="34"/>
      <c r="D18" s="34"/>
      <c r="E18" s="5" t="str">
        <f t="shared" si="1"/>
        <v xml:space="preserve"> </v>
      </c>
      <c r="F18" s="35"/>
      <c r="G18" s="35" t="str">
        <f t="shared" si="0"/>
        <v xml:space="preserve"> </v>
      </c>
      <c r="H18" s="35"/>
      <c r="I18" s="36"/>
    </row>
    <row r="19" spans="1:9" ht="20.100000000000001" customHeight="1" x14ac:dyDescent="0.15">
      <c r="A19" s="49">
        <v>3</v>
      </c>
      <c r="B19" s="50"/>
      <c r="C19" s="51"/>
      <c r="D19" s="51"/>
      <c r="E19" s="52" t="str">
        <f t="shared" si="1"/>
        <v xml:space="preserve"> </v>
      </c>
      <c r="F19" s="53"/>
      <c r="G19" s="53" t="str">
        <f t="shared" si="0"/>
        <v xml:space="preserve"> </v>
      </c>
      <c r="H19" s="53"/>
      <c r="I19" s="54"/>
    </row>
    <row r="20" spans="1:9" ht="20.100000000000001" customHeight="1" x14ac:dyDescent="0.15">
      <c r="A20" s="46">
        <v>4</v>
      </c>
      <c r="B20" s="37"/>
      <c r="C20" s="51"/>
      <c r="D20" s="51"/>
      <c r="E20" s="52" t="str">
        <f t="shared" si="1"/>
        <v xml:space="preserve"> </v>
      </c>
      <c r="F20" s="40"/>
      <c r="G20" s="87" t="str">
        <f t="shared" si="0"/>
        <v xml:space="preserve"> </v>
      </c>
      <c r="H20" s="53"/>
      <c r="I20" s="54"/>
    </row>
    <row r="21" spans="1:9" ht="20.100000000000001" customHeight="1" x14ac:dyDescent="0.15">
      <c r="A21" s="45">
        <v>5</v>
      </c>
      <c r="B21" s="55"/>
      <c r="C21" s="38"/>
      <c r="D21" s="38"/>
      <c r="E21" s="39" t="str">
        <f t="shared" si="1"/>
        <v xml:space="preserve"> </v>
      </c>
      <c r="F21" s="55"/>
      <c r="G21" s="88" t="str">
        <f t="shared" si="0"/>
        <v xml:space="preserve"> </v>
      </c>
      <c r="H21" s="53"/>
      <c r="I21" s="41"/>
    </row>
    <row r="22" spans="1:9" ht="20.100000000000001" customHeight="1" x14ac:dyDescent="0.15">
      <c r="A22" s="45">
        <v>6</v>
      </c>
      <c r="B22" s="10"/>
      <c r="C22" s="34"/>
      <c r="D22" s="34"/>
      <c r="E22" s="5" t="str">
        <f t="shared" ref="E22:E31" si="2">IF(C22&lt;&gt;"",$B$3," ")</f>
        <v xml:space="preserve"> </v>
      </c>
      <c r="F22" s="35"/>
      <c r="G22" s="87" t="str">
        <f t="shared" si="0"/>
        <v xml:space="preserve"> </v>
      </c>
      <c r="H22" s="64"/>
      <c r="I22" s="36"/>
    </row>
    <row r="23" spans="1:9" ht="20.100000000000001" customHeight="1" x14ac:dyDescent="0.15">
      <c r="A23" s="49">
        <v>7</v>
      </c>
      <c r="B23" s="10"/>
      <c r="C23" s="51"/>
      <c r="D23" s="51"/>
      <c r="E23" s="52" t="str">
        <f t="shared" si="2"/>
        <v xml:space="preserve"> </v>
      </c>
      <c r="F23" s="53"/>
      <c r="G23" s="53" t="str">
        <f t="shared" si="0"/>
        <v xml:space="preserve"> </v>
      </c>
      <c r="H23" s="53"/>
      <c r="I23" s="54"/>
    </row>
    <row r="24" spans="1:9" ht="20.100000000000001" customHeight="1" x14ac:dyDescent="0.15">
      <c r="A24" s="46">
        <v>8</v>
      </c>
      <c r="B24" s="10"/>
      <c r="C24" s="38"/>
      <c r="D24" s="38"/>
      <c r="E24" s="39" t="str">
        <f t="shared" si="2"/>
        <v xml:space="preserve"> </v>
      </c>
      <c r="F24" s="40"/>
      <c r="G24" s="40" t="str">
        <f t="shared" si="0"/>
        <v xml:space="preserve"> </v>
      </c>
      <c r="H24" s="40"/>
      <c r="I24" s="41"/>
    </row>
    <row r="25" spans="1:9" ht="20.100000000000001" customHeight="1" x14ac:dyDescent="0.15">
      <c r="A25" s="49">
        <v>9</v>
      </c>
      <c r="B25" s="10"/>
      <c r="C25" s="51"/>
      <c r="D25" s="51"/>
      <c r="E25" s="52" t="str">
        <f t="shared" si="2"/>
        <v xml:space="preserve"> </v>
      </c>
      <c r="F25" s="53"/>
      <c r="G25" s="53" t="str">
        <f t="shared" si="0"/>
        <v xml:space="preserve"> </v>
      </c>
      <c r="H25" s="53"/>
      <c r="I25" s="54"/>
    </row>
    <row r="26" spans="1:9" ht="20.100000000000001" customHeight="1" thickBot="1" x14ac:dyDescent="0.2">
      <c r="A26" s="47">
        <v>10</v>
      </c>
      <c r="B26" s="80"/>
      <c r="C26" s="60"/>
      <c r="D26" s="60"/>
      <c r="E26" s="61" t="str">
        <f t="shared" si="2"/>
        <v xml:space="preserve"> </v>
      </c>
      <c r="F26" s="62"/>
      <c r="G26" s="62" t="str">
        <f t="shared" si="0"/>
        <v xml:space="preserve"> </v>
      </c>
      <c r="H26" s="62"/>
      <c r="I26" s="63"/>
    </row>
    <row r="27" spans="1:9" ht="19.5" customHeight="1" x14ac:dyDescent="0.15">
      <c r="A27" s="45">
        <v>11</v>
      </c>
      <c r="B27" s="55"/>
      <c r="C27" s="56"/>
      <c r="D27" s="56"/>
      <c r="E27" s="57" t="str">
        <f t="shared" si="2"/>
        <v xml:space="preserve"> </v>
      </c>
      <c r="F27" s="58"/>
      <c r="G27" s="58" t="str">
        <f t="shared" ref="G27:G36" si="3">IF(C27&lt;&gt;"",$F$3," ")</f>
        <v xml:space="preserve"> </v>
      </c>
      <c r="H27" s="58"/>
      <c r="I27" s="59"/>
    </row>
    <row r="28" spans="1:9" ht="19.5" customHeight="1" x14ac:dyDescent="0.15">
      <c r="A28" s="45">
        <v>12</v>
      </c>
      <c r="B28" s="10"/>
      <c r="C28" s="34"/>
      <c r="D28" s="34"/>
      <c r="E28" s="5" t="str">
        <f t="shared" si="2"/>
        <v xml:space="preserve"> </v>
      </c>
      <c r="F28" s="35"/>
      <c r="G28" s="35" t="str">
        <f t="shared" si="3"/>
        <v xml:space="preserve"> </v>
      </c>
      <c r="H28" s="35"/>
      <c r="I28" s="36"/>
    </row>
    <row r="29" spans="1:9" ht="19.5" customHeight="1" x14ac:dyDescent="0.15">
      <c r="A29" s="49">
        <v>13</v>
      </c>
      <c r="B29" s="50"/>
      <c r="C29" s="51"/>
      <c r="D29" s="51"/>
      <c r="E29" s="52" t="str">
        <f t="shared" si="2"/>
        <v xml:space="preserve"> </v>
      </c>
      <c r="F29" s="53"/>
      <c r="G29" s="53" t="str">
        <f t="shared" si="3"/>
        <v xml:space="preserve"> </v>
      </c>
      <c r="H29" s="53"/>
      <c r="I29" s="54"/>
    </row>
    <row r="30" spans="1:9" ht="19.5" customHeight="1" x14ac:dyDescent="0.15">
      <c r="A30" s="46">
        <v>14</v>
      </c>
      <c r="B30" s="37"/>
      <c r="C30" s="51"/>
      <c r="D30" s="51"/>
      <c r="E30" s="52" t="str">
        <f t="shared" si="2"/>
        <v xml:space="preserve"> </v>
      </c>
      <c r="F30" s="40"/>
      <c r="G30" s="87" t="str">
        <f t="shared" si="3"/>
        <v xml:space="preserve"> </v>
      </c>
      <c r="H30" s="53"/>
      <c r="I30" s="54"/>
    </row>
    <row r="31" spans="1:9" ht="19.5" customHeight="1" x14ac:dyDescent="0.15">
      <c r="A31" s="45">
        <v>15</v>
      </c>
      <c r="B31" s="55"/>
      <c r="C31" s="38"/>
      <c r="D31" s="38"/>
      <c r="E31" s="39" t="str">
        <f t="shared" si="2"/>
        <v xml:space="preserve"> </v>
      </c>
      <c r="F31" s="55"/>
      <c r="G31" s="88" t="str">
        <f t="shared" si="3"/>
        <v xml:space="preserve"> </v>
      </c>
      <c r="H31" s="53"/>
      <c r="I31" s="41"/>
    </row>
    <row r="32" spans="1:9" ht="19.5" customHeight="1" x14ac:dyDescent="0.15">
      <c r="A32" s="45">
        <v>16</v>
      </c>
      <c r="B32" s="10"/>
      <c r="C32" s="34"/>
      <c r="D32" s="34"/>
      <c r="E32" s="5" t="str">
        <f t="shared" ref="E32:E39" si="4">IF(C32&lt;&gt;"",$B$3," ")</f>
        <v xml:space="preserve"> </v>
      </c>
      <c r="F32" s="35"/>
      <c r="G32" s="87" t="str">
        <f t="shared" si="3"/>
        <v xml:space="preserve"> </v>
      </c>
      <c r="H32" s="64"/>
      <c r="I32" s="36"/>
    </row>
    <row r="33" spans="1:9" ht="19.5" customHeight="1" x14ac:dyDescent="0.15">
      <c r="A33" s="49">
        <v>17</v>
      </c>
      <c r="B33" s="10"/>
      <c r="C33" s="51"/>
      <c r="D33" s="51"/>
      <c r="E33" s="52" t="str">
        <f t="shared" si="4"/>
        <v xml:space="preserve"> </v>
      </c>
      <c r="F33" s="53"/>
      <c r="G33" s="53" t="str">
        <f t="shared" si="3"/>
        <v xml:space="preserve"> </v>
      </c>
      <c r="H33" s="53"/>
      <c r="I33" s="54"/>
    </row>
    <row r="34" spans="1:9" ht="19.5" customHeight="1" x14ac:dyDescent="0.15">
      <c r="A34" s="46">
        <v>18</v>
      </c>
      <c r="B34" s="10"/>
      <c r="C34" s="38"/>
      <c r="D34" s="38"/>
      <c r="E34" s="39" t="str">
        <f t="shared" si="4"/>
        <v xml:space="preserve"> </v>
      </c>
      <c r="F34" s="40"/>
      <c r="G34" s="40" t="str">
        <f t="shared" si="3"/>
        <v xml:space="preserve"> </v>
      </c>
      <c r="H34" s="40"/>
      <c r="I34" s="41"/>
    </row>
    <row r="35" spans="1:9" ht="19.5" customHeight="1" x14ac:dyDescent="0.15">
      <c r="A35" s="49">
        <v>19</v>
      </c>
      <c r="B35" s="10"/>
      <c r="C35" s="51"/>
      <c r="D35" s="51"/>
      <c r="E35" s="52" t="str">
        <f t="shared" si="4"/>
        <v xml:space="preserve"> </v>
      </c>
      <c r="F35" s="53"/>
      <c r="G35" s="53" t="str">
        <f t="shared" si="3"/>
        <v xml:space="preserve"> </v>
      </c>
      <c r="H35" s="53"/>
      <c r="I35" s="54"/>
    </row>
    <row r="36" spans="1:9" ht="19.5" customHeight="1" thickBot="1" x14ac:dyDescent="0.2">
      <c r="A36" s="47">
        <v>20</v>
      </c>
      <c r="B36" s="80"/>
      <c r="C36" s="60"/>
      <c r="D36" s="60"/>
      <c r="E36" s="61" t="str">
        <f t="shared" si="4"/>
        <v xml:space="preserve"> </v>
      </c>
      <c r="F36" s="62"/>
      <c r="G36" s="62" t="str">
        <f t="shared" si="3"/>
        <v xml:space="preserve"> </v>
      </c>
      <c r="H36" s="62"/>
      <c r="I36" s="63"/>
    </row>
    <row r="37" spans="1:9" ht="19.5" customHeight="1" x14ac:dyDescent="0.15">
      <c r="A37" s="45">
        <v>21</v>
      </c>
      <c r="B37" s="55"/>
      <c r="C37" s="56"/>
      <c r="D37" s="56"/>
      <c r="E37" s="57" t="str">
        <f t="shared" si="4"/>
        <v xml:space="preserve"> </v>
      </c>
      <c r="F37" s="58"/>
      <c r="G37" s="58" t="str">
        <f t="shared" ref="G37:G39" si="5">IF(C37&lt;&gt;"",$F$3," ")</f>
        <v xml:space="preserve"> </v>
      </c>
      <c r="H37" s="58"/>
      <c r="I37" s="59"/>
    </row>
    <row r="38" spans="1:9" ht="19.5" customHeight="1" x14ac:dyDescent="0.15">
      <c r="A38" s="45">
        <v>22</v>
      </c>
      <c r="B38" s="10"/>
      <c r="C38" s="34"/>
      <c r="D38" s="34"/>
      <c r="E38" s="5" t="str">
        <f t="shared" si="4"/>
        <v xml:space="preserve"> </v>
      </c>
      <c r="F38" s="35"/>
      <c r="G38" s="35" t="str">
        <f t="shared" si="5"/>
        <v xml:space="preserve"> </v>
      </c>
      <c r="H38" s="35"/>
      <c r="I38" s="36"/>
    </row>
    <row r="39" spans="1:9" ht="19.5" customHeight="1" thickBot="1" x14ac:dyDescent="0.2">
      <c r="A39" s="102">
        <v>23</v>
      </c>
      <c r="B39" s="103"/>
      <c r="C39" s="104"/>
      <c r="D39" s="104"/>
      <c r="E39" s="105" t="str">
        <f t="shared" si="4"/>
        <v xml:space="preserve"> </v>
      </c>
      <c r="F39" s="106"/>
      <c r="G39" s="106" t="str">
        <f t="shared" si="5"/>
        <v xml:space="preserve"> </v>
      </c>
      <c r="H39" s="106"/>
      <c r="I39" s="107"/>
    </row>
  </sheetData>
  <mergeCells count="10">
    <mergeCell ref="D11:I11"/>
    <mergeCell ref="D9:I9"/>
    <mergeCell ref="A1:I2"/>
    <mergeCell ref="B5:D5"/>
    <mergeCell ref="H5:J5"/>
    <mergeCell ref="A7:C8"/>
    <mergeCell ref="D7:I7"/>
    <mergeCell ref="D8:I8"/>
    <mergeCell ref="B3:D3"/>
    <mergeCell ref="F3:I3"/>
  </mergeCells>
  <phoneticPr fontId="1"/>
  <dataValidations count="3">
    <dataValidation type="list" allowBlank="1" showInputMessage="1" showErrorMessage="1" sqref="B16" xr:uid="{00000000-0002-0000-0300-000001000000}">
      <formula1>"4BS,5BS,6BS,1BS,23BS"</formula1>
    </dataValidation>
    <dataValidation type="list" allowBlank="1" showInputMessage="1" showErrorMessage="1" sqref="F16:G39" xr:uid="{00000000-0002-0000-0300-000002000000}">
      <formula1>"小1,小2,小3,小4,小5,小6,中1,中2,中3"</formula1>
    </dataValidation>
    <dataValidation type="list" allowBlank="1" showInputMessage="1" showErrorMessage="1" sqref="B17:B39" xr:uid="{9CE4494F-11A5-420E-892D-6183184E4E9C}">
      <formula1>"2BS,4BS,5BS,6BS,1BS,23BS"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M39"/>
  <sheetViews>
    <sheetView topLeftCell="A6" zoomScaleNormal="100" workbookViewId="0">
      <pane ySplit="10" topLeftCell="A16" activePane="bottomLeft" state="frozen"/>
      <selection activeCell="A6" sqref="A6"/>
      <selection pane="bottomLeft" activeCell="A6" sqref="A6"/>
    </sheetView>
  </sheetViews>
  <sheetFormatPr defaultRowHeight="13.5" x14ac:dyDescent="0.15"/>
  <cols>
    <col min="1" max="2" width="9" style="3"/>
    <col min="3" max="5" width="15.625" style="8" customWidth="1"/>
    <col min="6" max="7" width="7.625" style="3" customWidth="1"/>
    <col min="8" max="8" width="24.625" style="3" customWidth="1"/>
    <col min="9" max="9" width="12.625" style="1" customWidth="1"/>
  </cols>
  <sheetData>
    <row r="1" spans="1:13" hidden="1" x14ac:dyDescent="0.15">
      <c r="A1" s="180" t="s">
        <v>16</v>
      </c>
      <c r="B1" s="180"/>
      <c r="C1" s="180"/>
      <c r="D1" s="180"/>
      <c r="E1" s="180"/>
      <c r="F1" s="180"/>
      <c r="G1" s="180"/>
      <c r="H1" s="180"/>
      <c r="I1" s="180"/>
    </row>
    <row r="2" spans="1:13" hidden="1" x14ac:dyDescent="0.15">
      <c r="A2" s="180"/>
      <c r="B2" s="180"/>
      <c r="C2" s="180"/>
      <c r="D2" s="180"/>
      <c r="E2" s="180"/>
      <c r="F2" s="180"/>
      <c r="G2" s="180"/>
      <c r="H2" s="180"/>
      <c r="I2" s="180"/>
    </row>
    <row r="3" spans="1:13" ht="13.5" hidden="1" customHeight="1" x14ac:dyDescent="0.15">
      <c r="A3" s="2" t="s">
        <v>4</v>
      </c>
      <c r="B3" s="188" t="str">
        <f>IF('参加者合計（）'!$B$3:$G$3="","",'参加者合計（）'!$B$3:$G$3)</f>
        <v/>
      </c>
      <c r="C3" s="188"/>
      <c r="D3" s="188"/>
      <c r="E3" s="86" t="s">
        <v>112</v>
      </c>
      <c r="F3" s="188" t="str">
        <f>IF('参加者合計（）'!$J$3="","",'参加者合計（）'!$J$3)</f>
        <v/>
      </c>
      <c r="G3" s="188"/>
      <c r="H3" s="188"/>
      <c r="I3" s="188"/>
    </row>
    <row r="4" spans="1:13" ht="12" hidden="1" customHeight="1" x14ac:dyDescent="0.15">
      <c r="C4" s="4"/>
      <c r="D4" s="4"/>
      <c r="E4" s="4"/>
      <c r="F4" s="4"/>
      <c r="G4" s="4"/>
    </row>
    <row r="5" spans="1:13" ht="23.25" hidden="1" customHeight="1" x14ac:dyDescent="0.15">
      <c r="A5" s="9" t="s">
        <v>10</v>
      </c>
      <c r="B5" s="187" t="str">
        <f>IF('参加者合計（）'!$B$6:$D$6="","",'参加者合計（）'!$B$6:$D$6)</f>
        <v/>
      </c>
      <c r="C5" s="187"/>
      <c r="D5" s="187"/>
      <c r="E5" s="9"/>
      <c r="F5" s="2" t="s">
        <v>5</v>
      </c>
      <c r="G5" s="2"/>
      <c r="H5" s="187" t="str">
        <f>IF('参加者合計（）'!$J$6="","",'参加者合計（）'!$J$6)</f>
        <v/>
      </c>
      <c r="I5" s="187"/>
      <c r="J5" s="187"/>
      <c r="K5" s="13"/>
      <c r="M5" s="13"/>
    </row>
    <row r="6" spans="1:13" ht="24" customHeight="1" thickBot="1" x14ac:dyDescent="0.2">
      <c r="A6" s="4"/>
      <c r="B6" s="4"/>
      <c r="C6" s="4"/>
      <c r="D6" s="4"/>
      <c r="E6" s="4"/>
    </row>
    <row r="7" spans="1:13" x14ac:dyDescent="0.15">
      <c r="A7" s="202" t="s">
        <v>40</v>
      </c>
      <c r="B7" s="203"/>
      <c r="C7" s="204"/>
      <c r="D7" s="179" t="s">
        <v>8</v>
      </c>
      <c r="E7" s="179"/>
      <c r="F7" s="179"/>
      <c r="G7" s="179"/>
      <c r="H7" s="179"/>
      <c r="I7" s="179"/>
    </row>
    <row r="8" spans="1:13" ht="14.25" thickBot="1" x14ac:dyDescent="0.2">
      <c r="A8" s="205"/>
      <c r="B8" s="206"/>
      <c r="C8" s="207"/>
      <c r="D8" s="179" t="s">
        <v>50</v>
      </c>
      <c r="E8" s="179"/>
      <c r="F8" s="179"/>
      <c r="G8" s="179"/>
      <c r="H8" s="179"/>
      <c r="I8" s="179"/>
    </row>
    <row r="9" spans="1:13" x14ac:dyDescent="0.15">
      <c r="C9" s="3"/>
      <c r="D9" s="175" t="s">
        <v>21</v>
      </c>
      <c r="E9" s="176"/>
      <c r="F9" s="176"/>
      <c r="G9" s="176"/>
      <c r="H9" s="176"/>
      <c r="I9" s="176"/>
    </row>
    <row r="10" spans="1:13" x14ac:dyDescent="0.15">
      <c r="C10" s="3"/>
      <c r="D10" s="4"/>
      <c r="E10" s="4"/>
      <c r="F10" s="4"/>
      <c r="G10" s="4"/>
      <c r="H10" s="4"/>
      <c r="I10" s="4"/>
    </row>
    <row r="11" spans="1:13" x14ac:dyDescent="0.15">
      <c r="C11" s="3"/>
      <c r="D11" s="179" t="s">
        <v>60</v>
      </c>
      <c r="E11" s="179"/>
      <c r="F11" s="179"/>
      <c r="G11" s="179"/>
      <c r="H11" s="179"/>
      <c r="I11" s="179"/>
    </row>
    <row r="12" spans="1:13" ht="30" customHeight="1" x14ac:dyDescent="0.15">
      <c r="C12" s="3"/>
      <c r="F12" s="8"/>
      <c r="G12" s="8"/>
      <c r="H12" s="8"/>
      <c r="I12" s="8"/>
    </row>
    <row r="13" spans="1:13" ht="30" customHeight="1" x14ac:dyDescent="0.15">
      <c r="C13" s="3"/>
      <c r="F13" s="8"/>
      <c r="G13" s="8"/>
      <c r="H13" s="8"/>
      <c r="I13" s="8"/>
    </row>
    <row r="14" spans="1:13" ht="19.5" customHeight="1" thickBot="1" x14ac:dyDescent="0.2">
      <c r="B14" s="42" t="s">
        <v>25</v>
      </c>
      <c r="C14" s="3"/>
      <c r="F14" s="8"/>
      <c r="G14" s="8"/>
      <c r="H14" s="8"/>
      <c r="I14" s="8"/>
    </row>
    <row r="15" spans="1:13" ht="20.100000000000001" customHeight="1" x14ac:dyDescent="0.15">
      <c r="A15" s="18" t="s">
        <v>6</v>
      </c>
      <c r="B15" s="19" t="s">
        <v>17</v>
      </c>
      <c r="C15" s="20" t="s">
        <v>0</v>
      </c>
      <c r="D15" s="20" t="s">
        <v>1</v>
      </c>
      <c r="E15" s="20" t="s">
        <v>4</v>
      </c>
      <c r="F15" s="21" t="s">
        <v>2</v>
      </c>
      <c r="G15" s="21" t="s">
        <v>112</v>
      </c>
      <c r="H15" s="21" t="s">
        <v>3</v>
      </c>
      <c r="I15" s="22" t="s">
        <v>7</v>
      </c>
    </row>
    <row r="16" spans="1:13" ht="20.100000000000001" customHeight="1" x14ac:dyDescent="0.15">
      <c r="A16" s="48">
        <v>0</v>
      </c>
      <c r="B16" s="11" t="s">
        <v>44</v>
      </c>
      <c r="C16" s="14" t="s">
        <v>125</v>
      </c>
      <c r="D16" s="14" t="s">
        <v>126</v>
      </c>
      <c r="E16" s="6" t="str">
        <f>IF(C16&lt;&gt;"",$B$3," ")</f>
        <v/>
      </c>
      <c r="F16" s="16" t="s">
        <v>28</v>
      </c>
      <c r="G16" s="16" t="str">
        <f t="shared" ref="G16:G39" si="0">IF(C16&lt;&gt;"",$F$3," ")</f>
        <v/>
      </c>
      <c r="H16" s="16" t="s">
        <v>42</v>
      </c>
      <c r="I16" s="23"/>
    </row>
    <row r="17" spans="1:9" ht="20.100000000000001" customHeight="1" x14ac:dyDescent="0.15">
      <c r="A17" s="45">
        <v>1</v>
      </c>
      <c r="B17" s="55"/>
      <c r="C17" s="56"/>
      <c r="D17" s="56"/>
      <c r="E17" s="57" t="str">
        <f t="shared" ref="E17:E21" si="1">IF(C17&lt;&gt;"",$B$3," ")</f>
        <v xml:space="preserve"> </v>
      </c>
      <c r="F17" s="58"/>
      <c r="G17" s="58" t="str">
        <f t="shared" si="0"/>
        <v xml:space="preserve"> </v>
      </c>
      <c r="H17" s="58"/>
      <c r="I17" s="59"/>
    </row>
    <row r="18" spans="1:9" ht="20.100000000000001" customHeight="1" x14ac:dyDescent="0.15">
      <c r="A18" s="45">
        <v>2</v>
      </c>
      <c r="B18" s="10"/>
      <c r="C18" s="34"/>
      <c r="D18" s="34"/>
      <c r="E18" s="5" t="str">
        <f t="shared" si="1"/>
        <v xml:space="preserve"> </v>
      </c>
      <c r="F18" s="35"/>
      <c r="G18" s="35" t="str">
        <f t="shared" si="0"/>
        <v xml:space="preserve"> </v>
      </c>
      <c r="H18" s="35"/>
      <c r="I18" s="36"/>
    </row>
    <row r="19" spans="1:9" ht="20.100000000000001" customHeight="1" x14ac:dyDescent="0.15">
      <c r="A19" s="49">
        <v>3</v>
      </c>
      <c r="B19" s="50"/>
      <c r="C19" s="51"/>
      <c r="D19" s="51"/>
      <c r="E19" s="52" t="str">
        <f t="shared" si="1"/>
        <v xml:space="preserve"> </v>
      </c>
      <c r="F19" s="53"/>
      <c r="G19" s="53" t="str">
        <f t="shared" si="0"/>
        <v xml:space="preserve"> </v>
      </c>
      <c r="H19" s="53"/>
      <c r="I19" s="54"/>
    </row>
    <row r="20" spans="1:9" ht="20.100000000000001" customHeight="1" x14ac:dyDescent="0.15">
      <c r="A20" s="46">
        <v>4</v>
      </c>
      <c r="B20" s="37"/>
      <c r="C20" s="51"/>
      <c r="D20" s="51"/>
      <c r="E20" s="52" t="str">
        <f t="shared" si="1"/>
        <v xml:space="preserve"> </v>
      </c>
      <c r="F20" s="53"/>
      <c r="G20" s="53" t="str">
        <f t="shared" si="0"/>
        <v xml:space="preserve"> </v>
      </c>
      <c r="H20" s="53"/>
      <c r="I20" s="54"/>
    </row>
    <row r="21" spans="1:9" ht="20.100000000000001" customHeight="1" x14ac:dyDescent="0.15">
      <c r="A21" s="45">
        <v>5</v>
      </c>
      <c r="B21" s="55"/>
      <c r="C21" s="38"/>
      <c r="D21" s="38"/>
      <c r="E21" s="39" t="str">
        <f t="shared" si="1"/>
        <v xml:space="preserve"> </v>
      </c>
      <c r="F21" s="65"/>
      <c r="G21" s="88" t="str">
        <f t="shared" si="0"/>
        <v xml:space="preserve"> </v>
      </c>
      <c r="H21" s="40"/>
      <c r="I21" s="41"/>
    </row>
    <row r="22" spans="1:9" ht="20.100000000000001" customHeight="1" x14ac:dyDescent="0.15">
      <c r="A22" s="45">
        <v>6</v>
      </c>
      <c r="B22" s="10"/>
      <c r="C22" s="34"/>
      <c r="D22" s="34"/>
      <c r="E22" s="5" t="str">
        <f t="shared" ref="E22:E39" si="2">IF(C22&lt;&gt;"",$B$3," ")</f>
        <v xml:space="preserve"> </v>
      </c>
      <c r="F22" s="35"/>
      <c r="G22" s="40" t="str">
        <f t="shared" si="0"/>
        <v xml:space="preserve"> </v>
      </c>
      <c r="H22" s="35"/>
      <c r="I22" s="36"/>
    </row>
    <row r="23" spans="1:9" ht="20.100000000000001" customHeight="1" x14ac:dyDescent="0.15">
      <c r="A23" s="49">
        <v>7</v>
      </c>
      <c r="B23" s="10"/>
      <c r="C23" s="51"/>
      <c r="D23" s="51"/>
      <c r="E23" s="52" t="str">
        <f t="shared" si="2"/>
        <v xml:space="preserve"> </v>
      </c>
      <c r="F23" s="53"/>
      <c r="G23" s="53" t="str">
        <f t="shared" si="0"/>
        <v xml:space="preserve"> </v>
      </c>
      <c r="H23" s="53"/>
      <c r="I23" s="54"/>
    </row>
    <row r="24" spans="1:9" ht="20.100000000000001" customHeight="1" x14ac:dyDescent="0.15">
      <c r="A24" s="46">
        <v>8</v>
      </c>
      <c r="B24" s="10"/>
      <c r="C24" s="38"/>
      <c r="D24" s="38"/>
      <c r="E24" s="39" t="str">
        <f t="shared" si="2"/>
        <v xml:space="preserve"> </v>
      </c>
      <c r="F24" s="40"/>
      <c r="G24" s="40" t="str">
        <f t="shared" si="0"/>
        <v xml:space="preserve"> </v>
      </c>
      <c r="H24" s="40"/>
      <c r="I24" s="41"/>
    </row>
    <row r="25" spans="1:9" ht="20.100000000000001" customHeight="1" x14ac:dyDescent="0.15">
      <c r="A25" s="49">
        <v>9</v>
      </c>
      <c r="B25" s="10"/>
      <c r="C25" s="51"/>
      <c r="D25" s="51"/>
      <c r="E25" s="52" t="str">
        <f t="shared" si="2"/>
        <v xml:space="preserve"> </v>
      </c>
      <c r="F25" s="53"/>
      <c r="G25" s="53" t="str">
        <f t="shared" si="0"/>
        <v xml:space="preserve"> </v>
      </c>
      <c r="H25" s="53"/>
      <c r="I25" s="54"/>
    </row>
    <row r="26" spans="1:9" ht="20.100000000000001" customHeight="1" thickBot="1" x14ac:dyDescent="0.2">
      <c r="A26" s="47">
        <v>10</v>
      </c>
      <c r="B26" s="80"/>
      <c r="C26" s="60"/>
      <c r="D26" s="60"/>
      <c r="E26" s="61" t="str">
        <f t="shared" si="2"/>
        <v xml:space="preserve"> </v>
      </c>
      <c r="F26" s="62"/>
      <c r="G26" s="62" t="str">
        <f t="shared" si="0"/>
        <v xml:space="preserve"> </v>
      </c>
      <c r="H26" s="62"/>
      <c r="I26" s="63"/>
    </row>
    <row r="27" spans="1:9" ht="19.5" customHeight="1" x14ac:dyDescent="0.15">
      <c r="A27" s="45">
        <v>11</v>
      </c>
      <c r="B27" s="55"/>
      <c r="C27" s="56"/>
      <c r="D27" s="56"/>
      <c r="E27" s="57" t="str">
        <f t="shared" si="2"/>
        <v xml:space="preserve"> </v>
      </c>
      <c r="F27" s="58"/>
      <c r="G27" s="58" t="str">
        <f t="shared" si="0"/>
        <v xml:space="preserve"> </v>
      </c>
      <c r="H27" s="58"/>
      <c r="I27" s="59"/>
    </row>
    <row r="28" spans="1:9" ht="19.5" customHeight="1" x14ac:dyDescent="0.15">
      <c r="A28" s="45">
        <v>12</v>
      </c>
      <c r="B28" s="10"/>
      <c r="C28" s="34"/>
      <c r="D28" s="34"/>
      <c r="E28" s="5" t="str">
        <f t="shared" si="2"/>
        <v xml:space="preserve"> </v>
      </c>
      <c r="F28" s="35"/>
      <c r="G28" s="35" t="str">
        <f t="shared" si="0"/>
        <v xml:space="preserve"> </v>
      </c>
      <c r="H28" s="35"/>
      <c r="I28" s="36"/>
    </row>
    <row r="29" spans="1:9" ht="19.5" customHeight="1" x14ac:dyDescent="0.15">
      <c r="A29" s="49">
        <v>13</v>
      </c>
      <c r="B29" s="10"/>
      <c r="C29" s="51"/>
      <c r="D29" s="51"/>
      <c r="E29" s="52" t="str">
        <f t="shared" si="2"/>
        <v xml:space="preserve"> </v>
      </c>
      <c r="F29" s="53"/>
      <c r="G29" s="53" t="str">
        <f t="shared" si="0"/>
        <v xml:space="preserve"> </v>
      </c>
      <c r="H29" s="53"/>
      <c r="I29" s="54"/>
    </row>
    <row r="30" spans="1:9" ht="19.5" customHeight="1" x14ac:dyDescent="0.15">
      <c r="A30" s="46">
        <v>14</v>
      </c>
      <c r="B30" s="37"/>
      <c r="C30" s="51"/>
      <c r="D30" s="51"/>
      <c r="E30" s="52" t="str">
        <f t="shared" si="2"/>
        <v xml:space="preserve"> </v>
      </c>
      <c r="F30" s="40"/>
      <c r="G30" s="87" t="str">
        <f t="shared" si="0"/>
        <v xml:space="preserve"> </v>
      </c>
      <c r="H30" s="53"/>
      <c r="I30" s="54"/>
    </row>
    <row r="31" spans="1:9" ht="19.5" customHeight="1" x14ac:dyDescent="0.15">
      <c r="A31" s="45">
        <v>15</v>
      </c>
      <c r="B31" s="55"/>
      <c r="C31" s="38"/>
      <c r="D31" s="38"/>
      <c r="E31" s="39" t="str">
        <f t="shared" si="2"/>
        <v xml:space="preserve"> </v>
      </c>
      <c r="F31" s="55"/>
      <c r="G31" s="88" t="str">
        <f t="shared" si="0"/>
        <v xml:space="preserve"> </v>
      </c>
      <c r="H31" s="53"/>
      <c r="I31" s="41"/>
    </row>
    <row r="32" spans="1:9" ht="19.5" customHeight="1" x14ac:dyDescent="0.15">
      <c r="A32" s="45">
        <v>16</v>
      </c>
      <c r="B32" s="10"/>
      <c r="C32" s="34"/>
      <c r="D32" s="34"/>
      <c r="E32" s="5" t="str">
        <f t="shared" si="2"/>
        <v xml:space="preserve"> </v>
      </c>
      <c r="F32" s="35"/>
      <c r="G32" s="87" t="str">
        <f t="shared" si="0"/>
        <v xml:space="preserve"> </v>
      </c>
      <c r="H32" s="64"/>
      <c r="I32" s="36"/>
    </row>
    <row r="33" spans="1:9" ht="19.5" customHeight="1" x14ac:dyDescent="0.15">
      <c r="A33" s="49">
        <v>17</v>
      </c>
      <c r="B33" s="10"/>
      <c r="C33" s="51"/>
      <c r="D33" s="51"/>
      <c r="E33" s="52" t="str">
        <f t="shared" si="2"/>
        <v xml:space="preserve"> </v>
      </c>
      <c r="F33" s="53"/>
      <c r="G33" s="53" t="str">
        <f t="shared" si="0"/>
        <v xml:space="preserve"> </v>
      </c>
      <c r="H33" s="53"/>
      <c r="I33" s="54"/>
    </row>
    <row r="34" spans="1:9" ht="19.5" customHeight="1" x14ac:dyDescent="0.15">
      <c r="A34" s="46">
        <v>18</v>
      </c>
      <c r="B34" s="10"/>
      <c r="C34" s="38"/>
      <c r="D34" s="38"/>
      <c r="E34" s="39" t="str">
        <f t="shared" si="2"/>
        <v xml:space="preserve"> </v>
      </c>
      <c r="F34" s="40"/>
      <c r="G34" s="40" t="str">
        <f t="shared" si="0"/>
        <v xml:space="preserve"> </v>
      </c>
      <c r="H34" s="40"/>
      <c r="I34" s="41"/>
    </row>
    <row r="35" spans="1:9" ht="19.5" customHeight="1" x14ac:dyDescent="0.15">
      <c r="A35" s="49">
        <v>19</v>
      </c>
      <c r="B35" s="10"/>
      <c r="C35" s="51"/>
      <c r="D35" s="51"/>
      <c r="E35" s="52" t="str">
        <f t="shared" si="2"/>
        <v xml:space="preserve"> </v>
      </c>
      <c r="F35" s="53"/>
      <c r="G35" s="53" t="str">
        <f t="shared" si="0"/>
        <v xml:space="preserve"> </v>
      </c>
      <c r="H35" s="53"/>
      <c r="I35" s="54"/>
    </row>
    <row r="36" spans="1:9" ht="19.5" customHeight="1" thickBot="1" x14ac:dyDescent="0.2">
      <c r="A36" s="47">
        <v>20</v>
      </c>
      <c r="B36" s="80"/>
      <c r="C36" s="60"/>
      <c r="D36" s="60"/>
      <c r="E36" s="61" t="str">
        <f t="shared" si="2"/>
        <v xml:space="preserve"> </v>
      </c>
      <c r="F36" s="62"/>
      <c r="G36" s="62" t="str">
        <f t="shared" si="0"/>
        <v xml:space="preserve"> </v>
      </c>
      <c r="H36" s="62"/>
      <c r="I36" s="63"/>
    </row>
    <row r="37" spans="1:9" ht="19.5" customHeight="1" x14ac:dyDescent="0.15">
      <c r="A37" s="45">
        <v>21</v>
      </c>
      <c r="B37" s="55"/>
      <c r="C37" s="56"/>
      <c r="D37" s="56"/>
      <c r="E37" s="57" t="str">
        <f t="shared" si="2"/>
        <v xml:space="preserve"> </v>
      </c>
      <c r="F37" s="58"/>
      <c r="G37" s="58" t="str">
        <f t="shared" si="0"/>
        <v xml:space="preserve"> </v>
      </c>
      <c r="H37" s="58"/>
      <c r="I37" s="59"/>
    </row>
    <row r="38" spans="1:9" ht="19.5" customHeight="1" x14ac:dyDescent="0.15">
      <c r="A38" s="45">
        <v>22</v>
      </c>
      <c r="B38" s="10"/>
      <c r="C38" s="34"/>
      <c r="D38" s="34"/>
      <c r="E38" s="5" t="str">
        <f t="shared" si="2"/>
        <v xml:space="preserve"> </v>
      </c>
      <c r="F38" s="35"/>
      <c r="G38" s="35" t="str">
        <f t="shared" si="0"/>
        <v xml:space="preserve"> </v>
      </c>
      <c r="H38" s="35"/>
      <c r="I38" s="36"/>
    </row>
    <row r="39" spans="1:9" ht="19.5" customHeight="1" thickBot="1" x14ac:dyDescent="0.2">
      <c r="A39" s="102">
        <v>23</v>
      </c>
      <c r="B39" s="80"/>
      <c r="C39" s="104"/>
      <c r="D39" s="104"/>
      <c r="E39" s="105" t="str">
        <f t="shared" si="2"/>
        <v xml:space="preserve"> </v>
      </c>
      <c r="F39" s="106"/>
      <c r="G39" s="106" t="str">
        <f t="shared" si="0"/>
        <v xml:space="preserve"> </v>
      </c>
      <c r="H39" s="106"/>
      <c r="I39" s="107"/>
    </row>
  </sheetData>
  <mergeCells count="10">
    <mergeCell ref="D9:I9"/>
    <mergeCell ref="D11:I11"/>
    <mergeCell ref="A1:I2"/>
    <mergeCell ref="B5:D5"/>
    <mergeCell ref="H5:J5"/>
    <mergeCell ref="A7:C8"/>
    <mergeCell ref="D7:I7"/>
    <mergeCell ref="D8:I8"/>
    <mergeCell ref="B3:D3"/>
    <mergeCell ref="F3:I3"/>
  </mergeCells>
  <phoneticPr fontId="1"/>
  <dataValidations count="3">
    <dataValidation type="list" allowBlank="1" showInputMessage="1" showErrorMessage="1" sqref="F16:G39" xr:uid="{00000000-0002-0000-0400-000000000000}">
      <formula1>"小1,小2,小3,小4,小5,小6,中1,中2,中3"</formula1>
    </dataValidation>
    <dataValidation type="list" allowBlank="1" showInputMessage="1" showErrorMessage="1" sqref="B16" xr:uid="{00000000-0002-0000-0400-000001000000}">
      <formula1>"4GS,5GS,6GS,1GS,23GS"</formula1>
    </dataValidation>
    <dataValidation type="list" allowBlank="1" showInputMessage="1" showErrorMessage="1" sqref="B17:B26 B27:B39" xr:uid="{7DDD293D-CADC-4943-B7A8-F27D013F0D05}">
      <formula1>"2GS,4GS,5GS,6GS,1GS,23GS"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参加者合計（）</vt:lpstr>
      <vt:lpstr>男子ﾀﾞﾌﾞﾙｽ </vt:lpstr>
      <vt:lpstr>女子ﾀﾞﾌﾞﾙｽ</vt:lpstr>
      <vt:lpstr>男子ｼﾝｸﾞﾙｽ</vt:lpstr>
      <vt:lpstr>女子ｼﾝｸﾞﾙｽ</vt:lpstr>
      <vt:lpstr>Sheet1</vt:lpstr>
      <vt:lpstr>'参加者合計（）'!Print_Area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幸代 山﨑</cp:lastModifiedBy>
  <cp:lastPrinted>2018-08-03T14:55:23Z</cp:lastPrinted>
  <dcterms:created xsi:type="dcterms:W3CDTF">2015-06-17T13:04:53Z</dcterms:created>
  <dcterms:modified xsi:type="dcterms:W3CDTF">2026-01-12T20:23:10Z</dcterms:modified>
</cp:coreProperties>
</file>